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66925"/>
  <mc:AlternateContent xmlns:mc="http://schemas.openxmlformats.org/markup-compatibility/2006">
    <mc:Choice Requires="x15">
      <x15ac:absPath xmlns:x15ac="http://schemas.microsoft.com/office/spreadsheetml/2010/11/ac" url="T:\Capital Programme\Project Services\Commercial\Roads\19.PMGs and Cost Management Templates\Active Travel Sheets\"/>
    </mc:Choice>
  </mc:AlternateContent>
  <xr:revisionPtr revIDLastSave="0" documentId="13_ncr:1_{36253B1D-DDED-4FEC-BC33-FAB6F622D6B7}" xr6:coauthVersionLast="46" xr6:coauthVersionMax="46" xr10:uidLastSave="{00000000-0000-0000-0000-000000000000}"/>
  <bookViews>
    <workbookView xWindow="6855" yWindow="1350" windowWidth="10200" windowHeight="7890" tabRatio="783" xr2:uid="{C49193B8-A4F7-41C4-86E1-37C9E7665DCC}"/>
  </bookViews>
  <sheets>
    <sheet name="Appendix A1_Lvl 1 Est Summary" sheetId="28" r:id="rId1"/>
    <sheet name="Appendix A6  TC, TSB (Minors)" sheetId="24"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9" i="28" l="1"/>
  <c r="G30" i="28"/>
  <c r="G31" i="28"/>
  <c r="G32" i="28"/>
  <c r="G28" i="28"/>
  <c r="G22" i="28" l="1"/>
  <c r="G21" i="28"/>
  <c r="K38" i="28" s="1"/>
  <c r="G20" i="28"/>
  <c r="G19" i="28"/>
  <c r="G18" i="28"/>
  <c r="G17" i="28"/>
  <c r="G16" i="28"/>
  <c r="G15" i="28"/>
  <c r="G14" i="28"/>
  <c r="G13" i="28"/>
  <c r="G12" i="28"/>
  <c r="G10" i="28"/>
  <c r="D65" i="28"/>
  <c r="K53" i="28" l="1"/>
  <c r="K54" i="28" s="1"/>
  <c r="K43" i="28"/>
  <c r="K44" i="28" s="1"/>
  <c r="K58" i="28"/>
  <c r="K59" i="28" s="1"/>
  <c r="K48" i="28"/>
  <c r="K49" i="28" s="1"/>
  <c r="K39" i="28"/>
  <c r="K24" i="28"/>
  <c r="G33" i="28"/>
  <c r="K33" i="28" s="1"/>
  <c r="G23" i="28"/>
  <c r="G38" i="28" s="1"/>
  <c r="K34" i="28" l="1"/>
  <c r="D67" i="28" s="1"/>
  <c r="G43" i="28"/>
  <c r="G39" i="28"/>
  <c r="G34" i="28"/>
  <c r="G35" i="28" s="1"/>
  <c r="G58" i="28"/>
  <c r="G24" i="28"/>
  <c r="G25" i="28" s="1"/>
  <c r="G53" i="28"/>
  <c r="G48" i="28"/>
  <c r="G49" i="28" l="1"/>
  <c r="G50" i="28" s="1"/>
  <c r="G44" i="28"/>
  <c r="G45" i="28" s="1"/>
  <c r="G40" i="28"/>
  <c r="G59" i="28"/>
  <c r="G60" i="28" s="1"/>
  <c r="G54" i="28"/>
  <c r="G55" i="28" s="1"/>
  <c r="G62" i="28" l="1"/>
  <c r="G67" i="28" s="1"/>
  <c r="G65" i="28" l="1"/>
  <c r="K69" i="24"/>
  <c r="K54" i="24"/>
  <c r="B54" i="24"/>
  <c r="V42" i="24"/>
  <c r="P42" i="24"/>
  <c r="O42" i="24"/>
  <c r="R41" i="24"/>
  <c r="L41" i="24"/>
  <c r="K41" i="24"/>
  <c r="Y41" i="24" s="1"/>
  <c r="J41" i="24"/>
  <c r="I41" i="24"/>
  <c r="H41" i="24"/>
  <c r="G41" i="24"/>
  <c r="D41" i="24"/>
  <c r="C41" i="24"/>
  <c r="Y40" i="24"/>
  <c r="F40" i="24"/>
  <c r="E40" i="24"/>
  <c r="Y39" i="24"/>
  <c r="R39" i="24"/>
  <c r="F39" i="24"/>
  <c r="E39" i="24"/>
  <c r="Y38" i="24"/>
  <c r="R38" i="24"/>
  <c r="F38" i="24"/>
  <c r="E38" i="24"/>
  <c r="Y37" i="24"/>
  <c r="R37" i="24"/>
  <c r="F37" i="24"/>
  <c r="E37" i="24"/>
  <c r="Y36" i="24"/>
  <c r="F36" i="24"/>
  <c r="E36" i="24"/>
  <c r="Y35" i="24"/>
  <c r="F35" i="24"/>
  <c r="E35" i="24"/>
  <c r="Y34" i="24"/>
  <c r="F34" i="24"/>
  <c r="E34" i="24"/>
  <c r="K32" i="24"/>
  <c r="G30" i="24"/>
  <c r="E41" i="24" l="1"/>
  <c r="F41" i="24"/>
  <c r="I43" i="24" s="1"/>
  <c r="R42" i="24"/>
  <c r="I42"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Richard Glancy</author>
  </authors>
  <commentList>
    <comment ref="P42" authorId="0" shapeId="0" xr:uid="{1C32A3CC-5341-4997-BFE1-193FF088BB8F}">
      <text>
        <r>
          <rPr>
            <b/>
            <sz val="9"/>
            <color indexed="81"/>
            <rFont val="Tahoma"/>
            <family val="2"/>
          </rPr>
          <t>Richard Glancy:</t>
        </r>
        <r>
          <rPr>
            <sz val="9"/>
            <color indexed="81"/>
            <rFont val="Tahoma"/>
            <family val="2"/>
          </rPr>
          <t xml:space="preserve">
Jacob's MFC Fee = €602,781.
Change Orders Estimate €20,000
TOTAL = €622,781.00</t>
        </r>
      </text>
    </comment>
    <comment ref="V42" authorId="0" shapeId="0" xr:uid="{DBD71671-11FD-4E0F-B356-3D7B934001A7}">
      <text>
        <r>
          <rPr>
            <b/>
            <sz val="9"/>
            <color indexed="81"/>
            <rFont val="Tahoma"/>
            <family val="2"/>
          </rPr>
          <t>Richard Glancy:</t>
        </r>
        <r>
          <rPr>
            <sz val="9"/>
            <color indexed="81"/>
            <rFont val="Tahoma"/>
            <family val="2"/>
          </rPr>
          <t xml:space="preserve">
Expenditure 2013 Year to-date
None anticipated for the remainder of the year.</t>
        </r>
      </text>
    </comment>
  </commentList>
</comments>
</file>

<file path=xl/sharedStrings.xml><?xml version="1.0" encoding="utf-8"?>
<sst xmlns="http://schemas.openxmlformats.org/spreadsheetml/2006/main" count="182" uniqueCount="144">
  <si>
    <t>Main Construction Contract</t>
  </si>
  <si>
    <t>Quantity</t>
  </si>
  <si>
    <t>Unit</t>
  </si>
  <si>
    <t>Rate €</t>
  </si>
  <si>
    <t>Total €</t>
  </si>
  <si>
    <t>a</t>
  </si>
  <si>
    <t>km</t>
  </si>
  <si>
    <t>b</t>
  </si>
  <si>
    <t>c</t>
  </si>
  <si>
    <t>d</t>
  </si>
  <si>
    <t>e</t>
  </si>
  <si>
    <t>f</t>
  </si>
  <si>
    <t>g</t>
  </si>
  <si>
    <t>Nr.</t>
  </si>
  <si>
    <t>h</t>
  </si>
  <si>
    <t>i</t>
  </si>
  <si>
    <t>Land and Property - All-In Costs</t>
  </si>
  <si>
    <t>Ha.</t>
  </si>
  <si>
    <t>Item</t>
  </si>
  <si>
    <t>j</t>
  </si>
  <si>
    <t>k</t>
  </si>
  <si>
    <t>Planning and Design</t>
  </si>
  <si>
    <t>Archaeology</t>
  </si>
  <si>
    <t>Advance Works and Other Contracts</t>
  </si>
  <si>
    <t>TOTAL LEVEL 1 ESTIMATE INCLUSIVE OF VAT</t>
  </si>
  <si>
    <t>Mainline Length</t>
  </si>
  <si>
    <t>Rate per km</t>
  </si>
  <si>
    <t>N.B.</t>
  </si>
  <si>
    <t>Figures above are EXCLUSIVE of provision for Inflation - base date to be stated if different from date of estimate.</t>
  </si>
  <si>
    <t>Total base costs to include for ALL qualifying costs under each cost heading.</t>
  </si>
  <si>
    <t>Refer to the TII Cost Management Manual for information on coverage.</t>
  </si>
  <si>
    <t>INSERT NAME OF ESTIMATOR</t>
  </si>
  <si>
    <t>Mainline and Link Roads - Agricultural</t>
  </si>
  <si>
    <t>Mainline and Link Roads - Zoned/Other</t>
  </si>
  <si>
    <t>Junction/Interchanges - Agricultural</t>
  </si>
  <si>
    <t>Junction/Interchanges - Zoned</t>
  </si>
  <si>
    <t>Total Base Cost for Land and Property</t>
  </si>
  <si>
    <t>Provision based on percentage of Main Construction Contract Base Cost</t>
  </si>
  <si>
    <t>ROUTE No.</t>
  </si>
  <si>
    <t>Date</t>
  </si>
  <si>
    <t>SCHEME NAME</t>
  </si>
  <si>
    <t>PRS No</t>
  </si>
  <si>
    <t>Road Authority</t>
  </si>
  <si>
    <t>Region?</t>
  </si>
  <si>
    <t>Tick Appropriate Box</t>
  </si>
  <si>
    <r>
      <t>Estimate Only                                (</t>
    </r>
    <r>
      <rPr>
        <sz val="10"/>
        <color rgb="FF0000FF"/>
        <rFont val="Arial"/>
        <family val="2"/>
      </rPr>
      <t>sheet not signed</t>
    </r>
    <r>
      <rPr>
        <sz val="10"/>
        <rFont val="Arial"/>
        <family val="2"/>
      </rPr>
      <t>)</t>
    </r>
  </si>
  <si>
    <t>Budget at Appraisal (TC1)</t>
  </si>
  <si>
    <t>Budget prior to Tender Issue (TC2)</t>
  </si>
  <si>
    <t>Budget at Tender Award (TC3)</t>
  </si>
  <si>
    <t>Outturn Costs</t>
  </si>
  <si>
    <t>Scheme Description</t>
  </si>
  <si>
    <t>Scheme Programme, Status and Appraisal (when available)</t>
  </si>
  <si>
    <t xml:space="preserve">             Programme</t>
  </si>
  <si>
    <t>Stage /Activity</t>
  </si>
  <si>
    <t>Start [mm/yyyy]</t>
  </si>
  <si>
    <t>Completion [mm/yyyy]</t>
  </si>
  <si>
    <t>Design</t>
  </si>
  <si>
    <t>EIS / NIS</t>
  </si>
  <si>
    <t>CPO</t>
  </si>
  <si>
    <t>Tender</t>
  </si>
  <si>
    <t>Construction</t>
  </si>
  <si>
    <t xml:space="preserve">             Scheme Status</t>
  </si>
  <si>
    <t>Land Acquisition</t>
  </si>
  <si>
    <t>Planning Status</t>
  </si>
  <si>
    <t xml:space="preserve">             Appraisal</t>
  </si>
  <si>
    <t>Status</t>
  </si>
  <si>
    <t>BCR</t>
  </si>
  <si>
    <t xml:space="preserve">             Approvals Granted</t>
  </si>
  <si>
    <t>Undertake Detailed Design/Appraisal</t>
  </si>
  <si>
    <t>Proceed to CPO/Purchase Land</t>
  </si>
  <si>
    <t>Award Construction Tender</t>
  </si>
  <si>
    <t>Base Cost Expenditure Heading</t>
  </si>
  <si>
    <t>Base Cost (incl VAT)</t>
  </si>
  <si>
    <t>Contingency</t>
  </si>
  <si>
    <t>Contingency %</t>
  </si>
  <si>
    <t>Budget        €</t>
  </si>
  <si>
    <t>Yearly Profiles   (Euro)</t>
  </si>
  <si>
    <t>Pre 2018</t>
  </si>
  <si>
    <t>Check Totals</t>
  </si>
  <si>
    <t>Main Contract Construction</t>
  </si>
  <si>
    <t>Month</t>
  </si>
  <si>
    <t xml:space="preserve">Main Contract Supervision </t>
  </si>
  <si>
    <t>Planning &amp; Design (incl GI &amp; Topo)</t>
  </si>
  <si>
    <t>Dec'12</t>
  </si>
  <si>
    <t xml:space="preserve">Archaeology </t>
  </si>
  <si>
    <t>Year</t>
  </si>
  <si>
    <t>MNRPO</t>
  </si>
  <si>
    <t>Jacobs</t>
  </si>
  <si>
    <t>Check Sums</t>
  </si>
  <si>
    <t>Jan'13</t>
  </si>
  <si>
    <t>Advance Works &amp; Other Contracts</t>
  </si>
  <si>
    <t>Feb'13</t>
  </si>
  <si>
    <t>Residual network</t>
  </si>
  <si>
    <t>Mar'13</t>
  </si>
  <si>
    <t xml:space="preserve">Land &amp; Property </t>
  </si>
  <si>
    <t>Apr'13</t>
  </si>
  <si>
    <t>TOTAL</t>
  </si>
  <si>
    <t>Close-Out</t>
  </si>
  <si>
    <t>June'13</t>
  </si>
  <si>
    <t>Programme Risk</t>
  </si>
  <si>
    <t>Total</t>
  </si>
  <si>
    <t>SCHEME BUDGET</t>
  </si>
  <si>
    <t xml:space="preserve">Top Risks Considered under Main Contract Construction </t>
  </si>
  <si>
    <t>Risk #</t>
  </si>
  <si>
    <t>Risk Description</t>
  </si>
  <si>
    <t>Overall Impact</t>
  </si>
  <si>
    <t>(and potential impact)</t>
  </si>
  <si>
    <t>Tunnels</t>
  </si>
  <si>
    <t>Mainline Section Type :</t>
  </si>
  <si>
    <t>Mainline Length :</t>
  </si>
  <si>
    <t>Link Roads Section Type :</t>
  </si>
  <si>
    <t>Link Roads Length :</t>
  </si>
  <si>
    <t>Carriageway - Main Line (offline new works)</t>
  </si>
  <si>
    <t>Carriageway - Link Road (offline new works)</t>
  </si>
  <si>
    <t>Carriageway - Side Roads</t>
  </si>
  <si>
    <t>Over/Underbridges</t>
  </si>
  <si>
    <t>Railway Crossings</t>
  </si>
  <si>
    <t xml:space="preserve">Grade Seperated Junctions </t>
  </si>
  <si>
    <t>Signature Structures</t>
  </si>
  <si>
    <t>Total Base Cost for Main Construction Contract</t>
  </si>
  <si>
    <t>Add Project Specific Risk Contingency</t>
  </si>
  <si>
    <t>Total MCC Base Cost plus Project Specific Risk Contingency</t>
  </si>
  <si>
    <t>Properties</t>
  </si>
  <si>
    <t>Total L&amp;P Base Cost plus Project Specific Risk Contingency</t>
  </si>
  <si>
    <t>Total P&amp;D Base Cost plus Project Specific Risk Contingency</t>
  </si>
  <si>
    <t>Total Archaeology Base Cost plus Project Specific Risk Contingency</t>
  </si>
  <si>
    <t>Total Advance Works and Other Contracts Base Cost plus Project Specific Risk Contingency</t>
  </si>
  <si>
    <t>Main Contract Supervision (Employer's Costs)</t>
  </si>
  <si>
    <t>Total MC Supervision (Employer's Costs) Base Cost plus Project Specific Risk Contingency</t>
  </si>
  <si>
    <t>See attached  Assumptions Sheet for Further Project Information.</t>
  </si>
  <si>
    <r>
      <t xml:space="preserve">Figures above are </t>
    </r>
    <r>
      <rPr>
        <b/>
        <sz val="9"/>
        <rFont val="Arial"/>
        <family val="2"/>
      </rPr>
      <t>INCLUSIVE of VAT</t>
    </r>
    <r>
      <rPr>
        <sz val="9"/>
        <rFont val="Arial"/>
        <family val="2"/>
      </rPr>
      <t xml:space="preserve"> - VAT rates utilised are : </t>
    </r>
  </si>
  <si>
    <t>Total Base Cost plus Project Specific Risk Contingency</t>
  </si>
  <si>
    <t>INSERT CURRENT PHASE</t>
  </si>
  <si>
    <t>INSERT NAME OF CONSULTANT</t>
  </si>
  <si>
    <t>INSERT SCHEME TITLE</t>
  </si>
  <si>
    <t>INSERT DATE OF ESTIMATE</t>
  </si>
  <si>
    <t>INSERT BASE DATE FOR RATES</t>
  </si>
  <si>
    <t>River Crossings</t>
  </si>
  <si>
    <t>other</t>
  </si>
  <si>
    <t>Active Travel (Walking and Cycle)</t>
  </si>
  <si>
    <t>% of Total Cost</t>
  </si>
  <si>
    <t>Public Transport Connectivity/Asset Renewal</t>
  </si>
  <si>
    <t>Active Travel Costs (includes 10% L&amp;P costs) Risk Incl</t>
  </si>
  <si>
    <t>Level 1 Estimate Summary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</si>
</sst>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Red]\-&quot;€&quot;#,##0.00"/>
    <numFmt numFmtId="44" formatCode="_-&quot;€&quot;* #,##0.00_-;\-&quot;€&quot;* #,##0.00_-;_-&quot;€&quot;* &quot;-&quot;??_-;_-@_-"/>
    <numFmt numFmtId="164" formatCode="dd/mm/yyyy;@"/>
    <numFmt numFmtId="165" formatCode=";;;"/>
    <numFmt numFmtId="166" formatCode="&quot;€&quot;#,##0.00"/>
    <numFmt numFmtId="167" formatCode="&quot;€&quot;#,##0"/>
    <numFmt numFmtId="168" formatCode="0.0"/>
    <numFmt numFmtId="169" formatCode="_-[$€-2]\ * #,##0_-;\-[$€-2]\ * #,##0_-;_-[$€-2]\ * &quot;-&quot;??_-;_-@_-"/>
    <numFmt numFmtId="170" formatCode="_-[$€-1809]* #,##0_-;\-[$€-1809]* #,##0_-;_-[$€-1809]* &quot;-&quot;??_-;_-@_-"/>
    <numFmt numFmtId="171" formatCode="0.0%"/>
    <numFmt numFmtId="172" formatCode="#,##0.0"/>
  </numFmts>
  <fonts count="39" x14ac:knownFonts="1">
    <font>
      <sz val="11"/>
      <color theme="1"/>
      <name val="Calibri"/>
      <family val="2"/>
      <scheme val="minor"/>
    </font>
    <font>
      <sz val="11"/>
      <color theme="1"/>
      <name val="Calibri"/>
      <family val="2"/>
      <scheme val="minor"/>
    </font>
    <font>
      <b/>
      <sz val="10"/>
      <color rgb="FF000000"/>
      <name val="Arial"/>
      <family val="2"/>
    </font>
    <font>
      <sz val="9"/>
      <color theme="1"/>
      <name val="Arial"/>
      <family val="2"/>
    </font>
    <font>
      <b/>
      <i/>
      <sz val="11"/>
      <color indexed="10"/>
      <name val="Arial"/>
      <family val="2"/>
    </font>
    <font>
      <sz val="11"/>
      <name val="Arial"/>
      <family val="2"/>
    </font>
    <font>
      <b/>
      <sz val="14"/>
      <color indexed="10"/>
      <name val="Arial"/>
      <family val="2"/>
    </font>
    <font>
      <b/>
      <sz val="11"/>
      <name val="Arial"/>
      <family val="2"/>
    </font>
    <font>
      <b/>
      <sz val="12"/>
      <name val="Arial"/>
      <family val="2"/>
    </font>
    <font>
      <b/>
      <sz val="10"/>
      <name val="Arial"/>
      <family val="2"/>
    </font>
    <font>
      <b/>
      <sz val="10"/>
      <color theme="9" tint="-0.499984740745262"/>
      <name val="Arial"/>
      <family val="2"/>
    </font>
    <font>
      <sz val="10"/>
      <name val="Arial"/>
      <family val="2"/>
    </font>
    <font>
      <sz val="10"/>
      <color rgb="FF0000FF"/>
      <name val="Arial"/>
      <family val="2"/>
    </font>
    <font>
      <sz val="14"/>
      <name val="Arial"/>
      <family val="2"/>
    </font>
    <font>
      <sz val="12"/>
      <name val="Arial"/>
      <family val="2"/>
    </font>
    <font>
      <i/>
      <sz val="11"/>
      <color theme="1"/>
      <name val="Arial"/>
      <family val="2"/>
    </font>
    <font>
      <b/>
      <i/>
      <sz val="11"/>
      <name val="Arial"/>
      <family val="2"/>
    </font>
    <font>
      <i/>
      <sz val="11"/>
      <name val="Arial"/>
      <family val="2"/>
    </font>
    <font>
      <i/>
      <sz val="11"/>
      <color theme="1" tint="0.499984740745262"/>
      <name val="Arial"/>
      <family val="2"/>
    </font>
    <font>
      <sz val="11"/>
      <color rgb="FFFF0000"/>
      <name val="Arial"/>
      <family val="2"/>
    </font>
    <font>
      <b/>
      <sz val="11"/>
      <color rgb="FFFF0000"/>
      <name val="Arial"/>
      <family val="2"/>
    </font>
    <font>
      <b/>
      <i/>
      <sz val="10"/>
      <color indexed="10"/>
      <name val="Arial"/>
      <family val="2"/>
    </font>
    <font>
      <b/>
      <i/>
      <sz val="10"/>
      <name val="Arial"/>
      <family val="2"/>
    </font>
    <font>
      <sz val="11"/>
      <color rgb="FF000000"/>
      <name val="Arial"/>
      <family val="2"/>
    </font>
    <font>
      <b/>
      <sz val="12"/>
      <color rgb="FF000000"/>
      <name val="Arial"/>
      <family val="2"/>
    </font>
    <font>
      <b/>
      <sz val="9"/>
      <color indexed="81"/>
      <name val="Tahoma"/>
      <family val="2"/>
    </font>
    <font>
      <sz val="9"/>
      <color indexed="81"/>
      <name val="Tahoma"/>
      <family val="2"/>
    </font>
    <font>
      <sz val="9"/>
      <name val="Arial"/>
      <family val="2"/>
    </font>
    <font>
      <b/>
      <sz val="9"/>
      <name val="Arial"/>
      <family val="2"/>
    </font>
    <font>
      <sz val="11"/>
      <color rgb="FF3F3F76"/>
      <name val="Calibri"/>
      <family val="2"/>
      <scheme val="minor"/>
    </font>
    <font>
      <b/>
      <sz val="11"/>
      <color rgb="FFFA7D00"/>
      <name val="Calibri"/>
      <family val="2"/>
      <scheme val="minor"/>
    </font>
    <font>
      <b/>
      <sz val="11"/>
      <color rgb="FFFA7D00"/>
      <name val="Arial"/>
      <family val="2"/>
    </font>
    <font>
      <sz val="11"/>
      <color theme="1"/>
      <name val="Arial"/>
      <family val="2"/>
    </font>
    <font>
      <sz val="11"/>
      <color rgb="FF3F3F76"/>
      <name val="Arial"/>
      <family val="2"/>
    </font>
    <font>
      <u/>
      <sz val="10"/>
      <color indexed="12"/>
      <name val="Arial"/>
      <family val="2"/>
    </font>
    <font>
      <b/>
      <sz val="11"/>
      <color theme="1"/>
      <name val="Calibri"/>
      <family val="2"/>
      <scheme val="minor"/>
    </font>
    <font>
      <sz val="11"/>
      <color theme="0"/>
      <name val="Arial"/>
      <family val="2"/>
    </font>
    <font>
      <b/>
      <sz val="14"/>
      <color theme="0"/>
      <name val="Calibri"/>
      <family val="2"/>
      <scheme val="minor"/>
    </font>
    <font>
      <b/>
      <sz val="11"/>
      <color theme="5"/>
      <name val="Arial"/>
      <family val="2"/>
    </font>
  </fonts>
  <fills count="9">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rgb="FF002060"/>
        <bgColor indexed="64"/>
      </patternFill>
    </fill>
    <fill>
      <patternFill patternType="solid">
        <fgColor rgb="FFFFCC99"/>
      </patternFill>
    </fill>
    <fill>
      <patternFill patternType="solid">
        <fgColor rgb="FFF2F2F2"/>
      </patternFill>
    </fill>
    <fill>
      <patternFill patternType="solid">
        <fgColor theme="5"/>
        <bgColor indexed="64"/>
      </patternFill>
    </fill>
  </fills>
  <borders count="132">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bottom style="dashed">
        <color indexed="64"/>
      </bottom>
      <diagonal/>
    </border>
    <border>
      <left/>
      <right/>
      <top style="dashed">
        <color indexed="64"/>
      </top>
      <bottom style="dash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right style="medium">
        <color indexed="64"/>
      </right>
      <top style="dashed">
        <color indexed="64"/>
      </top>
      <bottom style="double">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style="thin">
        <color indexed="64"/>
      </left>
      <right style="thin">
        <color indexed="64"/>
      </right>
      <top style="dashed">
        <color indexed="64"/>
      </top>
      <bottom style="double">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top style="thin">
        <color indexed="64"/>
      </top>
      <bottom style="hair">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left style="medium">
        <color auto="1"/>
      </left>
      <right style="thin">
        <color auto="1"/>
      </right>
      <top style="thin">
        <color auto="1"/>
      </top>
      <bottom/>
      <diagonal/>
    </border>
    <border>
      <left style="medium">
        <color indexed="64"/>
      </left>
      <right style="thin">
        <color indexed="64"/>
      </right>
      <top/>
      <bottom/>
      <diagonal/>
    </border>
    <border>
      <left style="thin">
        <color auto="1"/>
      </left>
      <right/>
      <top style="hair">
        <color indexed="64"/>
      </top>
      <bottom style="thin">
        <color auto="1"/>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rgb="FF7F7F7F"/>
      </top>
      <bottom style="thin">
        <color rgb="FF7F7F7F"/>
      </bottom>
      <diagonal/>
    </border>
    <border>
      <left style="thin">
        <color indexed="64"/>
      </left>
      <right style="medium">
        <color indexed="64"/>
      </right>
      <top/>
      <bottom/>
      <diagonal/>
    </border>
    <border>
      <left style="thin">
        <color indexed="64"/>
      </left>
      <right style="medium">
        <color indexed="64"/>
      </right>
      <top style="thin">
        <color rgb="FF7F7F7F"/>
      </top>
      <bottom style="medium">
        <color indexed="64"/>
      </bottom>
      <diagonal/>
    </border>
    <border>
      <left style="thin">
        <color indexed="64"/>
      </left>
      <right style="medium">
        <color indexed="64"/>
      </right>
      <top style="thin">
        <color rgb="FF7F7F7F"/>
      </top>
      <bottom style="thin">
        <color indexed="64"/>
      </bottom>
      <diagonal/>
    </border>
    <border>
      <left/>
      <right/>
      <top style="hair">
        <color indexed="64"/>
      </top>
      <bottom style="thin">
        <color indexed="64"/>
      </bottom>
      <diagonal/>
    </border>
    <border>
      <left style="thin">
        <color auto="1"/>
      </left>
      <right style="thin">
        <color indexed="64"/>
      </right>
      <top style="thin">
        <color indexed="64"/>
      </top>
      <bottom style="thin">
        <color rgb="FF7F7F7F"/>
      </bottom>
      <diagonal/>
    </border>
    <border>
      <left style="thin">
        <color auto="1"/>
      </left>
      <right style="thin">
        <color indexed="64"/>
      </right>
      <top style="thin">
        <color rgb="FF7F7F7F"/>
      </top>
      <bottom style="thin">
        <color rgb="FF7F7F7F"/>
      </bottom>
      <diagonal/>
    </border>
    <border>
      <left style="thin">
        <color auto="1"/>
      </left>
      <right style="thin">
        <color indexed="64"/>
      </right>
      <top style="thin">
        <color rgb="FF7F7F7F"/>
      </top>
      <bottom style="thin">
        <color indexed="64"/>
      </bottom>
      <diagonal/>
    </border>
    <border>
      <left/>
      <right style="medium">
        <color auto="1"/>
      </right>
      <top style="thin">
        <color rgb="FF7F7F7F"/>
      </top>
      <bottom style="thin">
        <color rgb="FF7F7F7F"/>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rgb="FF7F7F7F"/>
      </left>
      <right style="thin">
        <color indexed="64"/>
      </right>
      <top style="thin">
        <color rgb="FF7F7F7F"/>
      </top>
      <bottom style="thin">
        <color rgb="FF7F7F7F"/>
      </bottom>
      <diagonal/>
    </border>
    <border>
      <left style="thin">
        <color auto="1"/>
      </left>
      <right style="medium">
        <color auto="1"/>
      </right>
      <top style="thin">
        <color indexed="64"/>
      </top>
      <bottom style="thin">
        <color rgb="FF7F7F7F"/>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auto="1"/>
      </left>
      <right style="medium">
        <color indexed="64"/>
      </right>
      <top style="thin">
        <color theme="0" tint="-0.499984740745262"/>
      </top>
      <bottom style="thin">
        <color theme="0" tint="-0.499984740745262"/>
      </bottom>
      <diagonal/>
    </border>
    <border>
      <left style="thin">
        <color indexed="64"/>
      </left>
      <right style="medium">
        <color indexed="64"/>
      </right>
      <top style="thin">
        <color theme="0" tint="-0.499984740745262"/>
      </top>
      <bottom style="thin">
        <color rgb="FF7F7F7F"/>
      </bottom>
      <diagonal/>
    </border>
    <border>
      <left/>
      <right style="medium">
        <color indexed="64"/>
      </right>
      <top style="thin">
        <color indexed="64"/>
      </top>
      <bottom/>
      <diagonal/>
    </border>
    <border>
      <left style="thin">
        <color indexed="64"/>
      </left>
      <right style="medium">
        <color indexed="64"/>
      </right>
      <top style="hair">
        <color indexed="64"/>
      </top>
      <bottom/>
      <diagonal/>
    </border>
    <border>
      <left style="thin">
        <color auto="1"/>
      </left>
      <right style="medium">
        <color auto="1"/>
      </right>
      <top style="medium">
        <color indexed="64"/>
      </top>
      <bottom style="thin">
        <color rgb="FF7F7F7F"/>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8">
    <xf numFmtId="0" fontId="0" fillId="0" borderId="0"/>
    <xf numFmtId="0" fontId="11" fillId="0" borderId="0"/>
    <xf numFmtId="44" fontId="1" fillId="0" borderId="0" applyFont="0" applyFill="0" applyBorder="0" applyAlignment="0" applyProtection="0"/>
    <xf numFmtId="0" fontId="29" fillId="6" borderId="103" applyNumberFormat="0" applyAlignment="0" applyProtection="0"/>
    <xf numFmtId="0" fontId="30" fillId="7" borderId="103" applyNumberFormat="0" applyAlignment="0" applyProtection="0"/>
    <xf numFmtId="0" fontId="11" fillId="0" borderId="0"/>
    <xf numFmtId="0" fontId="11" fillId="0" borderId="0"/>
    <xf numFmtId="0" fontId="34" fillId="0" borderId="0" applyNumberFormat="0" applyFill="0" applyBorder="0" applyAlignment="0" applyProtection="0">
      <alignment vertical="top"/>
      <protection locked="0"/>
    </xf>
  </cellStyleXfs>
  <cellXfs count="391">
    <xf numFmtId="0" fontId="0" fillId="0" borderId="0" xfId="0"/>
    <xf numFmtId="0" fontId="0" fillId="0" borderId="0" xfId="0" applyAlignment="1">
      <alignment vertical="center"/>
    </xf>
    <xf numFmtId="0" fontId="0" fillId="0" borderId="0" xfId="0" applyAlignment="1">
      <alignment vertical="center" wrapText="1"/>
    </xf>
    <xf numFmtId="0" fontId="0" fillId="0" borderId="9" xfId="0" applyBorder="1" applyAlignment="1">
      <alignment vertical="center" wrapText="1"/>
    </xf>
    <xf numFmtId="0" fontId="2" fillId="0" borderId="0" xfId="0" applyFont="1"/>
    <xf numFmtId="0" fontId="4" fillId="0" borderId="11" xfId="0" applyFont="1" applyBorder="1" applyAlignment="1" applyProtection="1">
      <alignment horizontal="left"/>
      <protection hidden="1"/>
    </xf>
    <xf numFmtId="0" fontId="5" fillId="0" borderId="12" xfId="0" applyFont="1" applyBorder="1" applyAlignment="1" applyProtection="1">
      <alignment horizontal="center"/>
      <protection hidden="1"/>
    </xf>
    <xf numFmtId="0" fontId="5" fillId="0" borderId="15" xfId="0" applyFont="1" applyBorder="1" applyAlignment="1" applyProtection="1">
      <alignment horizontal="center"/>
      <protection hidden="1"/>
    </xf>
    <xf numFmtId="0" fontId="5" fillId="0" borderId="13" xfId="0" applyFont="1" applyBorder="1" applyAlignment="1" applyProtection="1">
      <alignment horizontal="center"/>
      <protection hidden="1"/>
    </xf>
    <xf numFmtId="0" fontId="5" fillId="0" borderId="0" xfId="0" applyFont="1" applyAlignment="1" applyProtection="1">
      <alignment horizontal="center"/>
      <protection hidden="1"/>
    </xf>
    <xf numFmtId="0" fontId="6" fillId="0" borderId="8" xfId="0" applyFont="1" applyBorder="1" applyAlignment="1" applyProtection="1">
      <alignment horizontal="left" vertical="center"/>
      <protection hidden="1"/>
    </xf>
    <xf numFmtId="0" fontId="5" fillId="0" borderId="0" xfId="0" applyFont="1" applyAlignment="1" applyProtection="1">
      <alignment horizontal="center" vertical="center"/>
      <protection hidden="1"/>
    </xf>
    <xf numFmtId="0" fontId="5" fillId="0" borderId="16" xfId="0" applyFont="1" applyBorder="1" applyAlignment="1" applyProtection="1">
      <alignment horizontal="center" vertical="center"/>
      <protection hidden="1"/>
    </xf>
    <xf numFmtId="0" fontId="7" fillId="0" borderId="0" xfId="0" applyFont="1" applyAlignment="1" applyProtection="1">
      <alignment horizontal="left" vertical="center"/>
      <protection hidden="1"/>
    </xf>
    <xf numFmtId="0" fontId="7" fillId="0" borderId="0" xfId="0" applyFont="1" applyAlignment="1" applyProtection="1">
      <alignment horizontal="center" vertical="center"/>
      <protection locked="0" hidden="1"/>
    </xf>
    <xf numFmtId="0" fontId="5" fillId="0" borderId="9" xfId="0" applyFont="1" applyBorder="1" applyAlignment="1" applyProtection="1">
      <alignment horizontal="center" vertical="center"/>
      <protection hidden="1"/>
    </xf>
    <xf numFmtId="0" fontId="4" fillId="0" borderId="8" xfId="0" applyFont="1" applyBorder="1" applyAlignment="1" applyProtection="1">
      <alignment horizontal="left"/>
      <protection hidden="1"/>
    </xf>
    <xf numFmtId="0" fontId="5" fillId="0" borderId="16" xfId="0" applyFont="1" applyBorder="1" applyAlignment="1" applyProtection="1">
      <alignment horizontal="center"/>
      <protection hidden="1"/>
    </xf>
    <xf numFmtId="0" fontId="5" fillId="0" borderId="9" xfId="0" applyFont="1" applyBorder="1" applyAlignment="1" applyProtection="1">
      <alignment horizontal="center"/>
      <protection hidden="1"/>
    </xf>
    <xf numFmtId="2" fontId="8" fillId="0" borderId="8" xfId="0" applyNumberFormat="1" applyFont="1" applyBorder="1" applyAlignment="1" applyProtection="1">
      <alignment horizontal="left" vertical="center" wrapText="1"/>
      <protection hidden="1"/>
    </xf>
    <xf numFmtId="0" fontId="7" fillId="0" borderId="0" xfId="0" applyFont="1" applyAlignment="1" applyProtection="1">
      <alignment vertical="center"/>
      <protection hidden="1"/>
    </xf>
    <xf numFmtId="0" fontId="5" fillId="0" borderId="0" xfId="0" applyFont="1" applyAlignment="1" applyProtection="1">
      <alignment horizontal="center"/>
      <protection locked="0" hidden="1"/>
    </xf>
    <xf numFmtId="0" fontId="5" fillId="0" borderId="8" xfId="0" applyFont="1" applyBorder="1" applyAlignment="1" applyProtection="1">
      <alignment horizontal="center"/>
      <protection hidden="1"/>
    </xf>
    <xf numFmtId="0" fontId="7" fillId="0" borderId="10" xfId="0" applyFont="1" applyBorder="1" applyAlignment="1" applyProtection="1">
      <alignment horizontal="left" vertical="center"/>
      <protection hidden="1"/>
    </xf>
    <xf numFmtId="0" fontId="7" fillId="0" borderId="1" xfId="0" applyFont="1" applyBorder="1" applyAlignment="1" applyProtection="1">
      <alignment horizontal="left" vertical="center"/>
      <protection hidden="1"/>
    </xf>
    <xf numFmtId="0" fontId="5" fillId="0" borderId="1" xfId="0" applyFont="1" applyBorder="1" applyAlignment="1" applyProtection="1">
      <alignment horizontal="center"/>
      <protection locked="0" hidden="1"/>
    </xf>
    <xf numFmtId="0" fontId="11" fillId="0" borderId="0" xfId="0" applyFont="1" applyAlignment="1" applyProtection="1">
      <alignment horizontal="right" vertical="center" wrapText="1"/>
      <protection hidden="1"/>
    </xf>
    <xf numFmtId="0" fontId="13" fillId="2" borderId="3" xfId="0" applyFont="1" applyFill="1" applyBorder="1" applyAlignment="1" applyProtection="1">
      <alignment horizontal="center" vertical="center" wrapText="1"/>
      <protection locked="0" hidden="1"/>
    </xf>
    <xf numFmtId="0" fontId="11" fillId="0" borderId="0" xfId="0" applyFont="1" applyAlignment="1">
      <alignment horizontal="right" vertical="center" wrapText="1"/>
    </xf>
    <xf numFmtId="0" fontId="9" fillId="2" borderId="3" xfId="0" applyFont="1" applyFill="1" applyBorder="1" applyAlignment="1" applyProtection="1">
      <alignment horizontal="center" vertical="center" wrapText="1"/>
      <protection locked="0" hidden="1"/>
    </xf>
    <xf numFmtId="0" fontId="7" fillId="0" borderId="0" xfId="0" applyFont="1" applyAlignment="1" applyProtection="1">
      <alignment horizontal="center" vertical="center"/>
      <protection hidden="1"/>
    </xf>
    <xf numFmtId="0" fontId="5" fillId="0" borderId="0" xfId="0" applyFont="1" applyAlignment="1" applyProtection="1">
      <alignment horizontal="left" vertical="center"/>
      <protection hidden="1"/>
    </xf>
    <xf numFmtId="0" fontId="8" fillId="0" borderId="11" xfId="0" applyFont="1" applyBorder="1" applyAlignment="1" applyProtection="1">
      <alignment horizontal="left" vertical="center"/>
      <protection hidden="1"/>
    </xf>
    <xf numFmtId="0" fontId="0" fillId="0" borderId="12" xfId="0" applyBorder="1" applyAlignment="1">
      <alignment vertical="center" wrapText="1"/>
    </xf>
    <xf numFmtId="0" fontId="7" fillId="0" borderId="8" xfId="0" applyFont="1" applyBorder="1" applyAlignment="1" applyProtection="1">
      <alignment horizontal="left" vertical="center"/>
      <protection hidden="1"/>
    </xf>
    <xf numFmtId="0" fontId="7" fillId="0" borderId="0" xfId="0" applyFont="1" applyAlignment="1">
      <alignment vertical="center"/>
    </xf>
    <xf numFmtId="0" fontId="9" fillId="0" borderId="0" xfId="0" applyFont="1" applyAlignment="1">
      <alignment vertical="center" wrapText="1"/>
    </xf>
    <xf numFmtId="164" fontId="0" fillId="2" borderId="0" xfId="0" applyNumberFormat="1" applyFill="1" applyAlignment="1">
      <alignment vertical="center" wrapText="1"/>
    </xf>
    <xf numFmtId="17" fontId="5" fillId="2" borderId="0" xfId="0" applyNumberFormat="1" applyFont="1" applyFill="1" applyAlignment="1" applyProtection="1">
      <alignment horizontal="center"/>
      <protection hidden="1"/>
    </xf>
    <xf numFmtId="164" fontId="0" fillId="0" borderId="0" xfId="0" applyNumberFormat="1" applyAlignment="1">
      <alignment vertical="center" wrapText="1"/>
    </xf>
    <xf numFmtId="164" fontId="11" fillId="2" borderId="0" xfId="0" applyNumberFormat="1" applyFont="1" applyFill="1" applyAlignment="1">
      <alignment vertical="center" wrapText="1"/>
    </xf>
    <xf numFmtId="0" fontId="0" fillId="0" borderId="18" xfId="0" applyBorder="1" applyAlignment="1">
      <alignment vertical="center" wrapText="1"/>
    </xf>
    <xf numFmtId="0" fontId="9" fillId="0" borderId="18" xfId="0" applyFont="1" applyBorder="1" applyAlignment="1">
      <alignment vertical="center"/>
    </xf>
    <xf numFmtId="0" fontId="5" fillId="0" borderId="18" xfId="0" applyFont="1" applyBorder="1" applyAlignment="1" applyProtection="1">
      <alignment horizontal="center"/>
      <protection hidden="1"/>
    </xf>
    <xf numFmtId="164" fontId="0" fillId="2" borderId="18" xfId="0" applyNumberFormat="1" applyFill="1" applyBorder="1" applyAlignment="1">
      <alignment vertical="center" wrapText="1"/>
    </xf>
    <xf numFmtId="164" fontId="0" fillId="0" borderId="18" xfId="0" applyNumberFormat="1" applyBorder="1" applyAlignment="1">
      <alignment vertical="center" wrapText="1"/>
    </xf>
    <xf numFmtId="0" fontId="9" fillId="0" borderId="0" xfId="0" applyFont="1" applyAlignment="1">
      <alignment vertical="center"/>
    </xf>
    <xf numFmtId="0" fontId="0" fillId="0" borderId="9" xfId="0" applyBorder="1" applyAlignment="1">
      <alignment vertical="center"/>
    </xf>
    <xf numFmtId="0" fontId="9" fillId="0" borderId="19" xfId="0" applyFont="1" applyBorder="1" applyAlignment="1">
      <alignment vertical="center"/>
    </xf>
    <xf numFmtId="0" fontId="11" fillId="0" borderId="19" xfId="0" applyFont="1" applyBorder="1" applyAlignment="1">
      <alignment vertical="center"/>
    </xf>
    <xf numFmtId="0" fontId="9" fillId="0" borderId="19" xfId="0" applyFont="1" applyBorder="1" applyAlignment="1">
      <alignment horizontal="center" vertical="center"/>
    </xf>
    <xf numFmtId="0" fontId="0" fillId="2" borderId="19" xfId="0" applyFill="1" applyBorder="1" applyAlignment="1">
      <alignment vertical="center"/>
    </xf>
    <xf numFmtId="0" fontId="11" fillId="0" borderId="0" xfId="0" applyFont="1" applyAlignment="1">
      <alignment vertical="center"/>
    </xf>
    <xf numFmtId="17" fontId="11" fillId="2" borderId="20" xfId="0" applyNumberFormat="1" applyFont="1" applyFill="1" applyBorder="1" applyAlignment="1">
      <alignment horizontal="center" vertical="center"/>
    </xf>
    <xf numFmtId="0" fontId="11" fillId="2" borderId="21" xfId="0" applyFont="1" applyFill="1" applyBorder="1" applyAlignment="1">
      <alignment horizontal="center" vertical="center"/>
    </xf>
    <xf numFmtId="0" fontId="0" fillId="2" borderId="22" xfId="0" applyFill="1" applyBorder="1" applyAlignment="1">
      <alignment vertical="center"/>
    </xf>
    <xf numFmtId="0" fontId="0" fillId="0" borderId="1" xfId="0" applyBorder="1" applyAlignment="1">
      <alignment vertical="center" wrapText="1"/>
    </xf>
    <xf numFmtId="0" fontId="11" fillId="0" borderId="1" xfId="0" applyFont="1" applyBorder="1" applyAlignment="1">
      <alignment vertical="center"/>
    </xf>
    <xf numFmtId="0" fontId="9" fillId="0" borderId="1" xfId="0" applyFont="1"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7" fillId="0" borderId="0" xfId="0" applyFont="1" applyAlignment="1" applyProtection="1">
      <alignment horizontal="left"/>
      <protection hidden="1"/>
    </xf>
    <xf numFmtId="165" fontId="5" fillId="0" borderId="0" xfId="0" applyNumberFormat="1" applyFont="1" applyAlignment="1" applyProtection="1">
      <alignment horizontal="center"/>
      <protection hidden="1"/>
    </xf>
    <xf numFmtId="3" fontId="7" fillId="2" borderId="34" xfId="0" applyNumberFormat="1" applyFont="1" applyFill="1" applyBorder="1" applyAlignment="1" applyProtection="1">
      <alignment horizontal="center" vertical="center" wrapText="1"/>
      <protection locked="0"/>
    </xf>
    <xf numFmtId="3" fontId="15" fillId="2" borderId="35" xfId="0" applyNumberFormat="1" applyFont="1" applyFill="1" applyBorder="1" applyAlignment="1" applyProtection="1">
      <alignment horizontal="center" vertical="center" wrapText="1"/>
      <protection locked="0"/>
    </xf>
    <xf numFmtId="9" fontId="15" fillId="2" borderId="35" xfId="0" applyNumberFormat="1" applyFont="1" applyFill="1" applyBorder="1" applyAlignment="1" applyProtection="1">
      <alignment horizontal="center" vertical="center" wrapText="1"/>
      <protection locked="0"/>
    </xf>
    <xf numFmtId="3" fontId="16" fillId="0" borderId="36" xfId="0" applyNumberFormat="1" applyFont="1" applyBorder="1" applyAlignment="1" applyProtection="1">
      <alignment horizontal="center" vertical="center" wrapText="1"/>
      <protection locked="0"/>
    </xf>
    <xf numFmtId="3" fontId="17" fillId="2" borderId="34" xfId="0" applyNumberFormat="1" applyFont="1" applyFill="1" applyBorder="1" applyAlignment="1" applyProtection="1">
      <alignment horizontal="center" vertical="center" wrapText="1"/>
      <protection locked="0"/>
    </xf>
    <xf numFmtId="3" fontId="17" fillId="2" borderId="37" xfId="0" applyNumberFormat="1" applyFont="1" applyFill="1" applyBorder="1" applyAlignment="1" applyProtection="1">
      <alignment horizontal="center" vertical="center" wrapText="1"/>
      <protection locked="0"/>
    </xf>
    <xf numFmtId="3" fontId="17" fillId="2" borderId="33" xfId="0" applyNumberFormat="1" applyFont="1" applyFill="1" applyBorder="1" applyAlignment="1" applyProtection="1">
      <alignment horizontal="center" vertical="center" wrapText="1"/>
      <protection locked="0"/>
    </xf>
    <xf numFmtId="0" fontId="7" fillId="0" borderId="38" xfId="0" applyFont="1" applyBorder="1" applyAlignment="1" applyProtection="1">
      <alignment horizontal="center" vertical="center"/>
      <protection hidden="1"/>
    </xf>
    <xf numFmtId="0" fontId="7" fillId="0" borderId="39" xfId="0" applyFont="1" applyBorder="1" applyAlignment="1" applyProtection="1">
      <alignment horizontal="center" vertical="center"/>
      <protection hidden="1"/>
    </xf>
    <xf numFmtId="3" fontId="5" fillId="0" borderId="0" xfId="0" applyNumberFormat="1" applyFont="1" applyAlignment="1" applyProtection="1">
      <alignment horizontal="center" vertical="center"/>
      <protection hidden="1"/>
    </xf>
    <xf numFmtId="3" fontId="7" fillId="2" borderId="42" xfId="0" applyNumberFormat="1" applyFont="1" applyFill="1" applyBorder="1" applyAlignment="1" applyProtection="1">
      <alignment horizontal="center" vertical="center" wrapText="1"/>
      <protection locked="0"/>
    </xf>
    <xf numFmtId="3" fontId="18" fillId="2" borderId="43" xfId="0" applyNumberFormat="1" applyFont="1" applyFill="1" applyBorder="1" applyAlignment="1" applyProtection="1">
      <alignment horizontal="center" vertical="center" wrapText="1"/>
      <protection locked="0"/>
    </xf>
    <xf numFmtId="9" fontId="18" fillId="2" borderId="43" xfId="0" applyNumberFormat="1" applyFont="1" applyFill="1" applyBorder="1" applyAlignment="1" applyProtection="1">
      <alignment horizontal="center" vertical="center" wrapText="1"/>
      <protection locked="0"/>
    </xf>
    <xf numFmtId="3" fontId="16" fillId="0" borderId="44" xfId="0" applyNumberFormat="1" applyFont="1" applyBorder="1" applyAlignment="1" applyProtection="1">
      <alignment horizontal="center" vertical="center" wrapText="1"/>
      <protection locked="0"/>
    </xf>
    <xf numFmtId="3" fontId="17" fillId="2" borderId="42" xfId="0" applyNumberFormat="1" applyFont="1" applyFill="1" applyBorder="1" applyAlignment="1" applyProtection="1">
      <alignment horizontal="center" vertical="center" wrapText="1"/>
      <protection locked="0"/>
    </xf>
    <xf numFmtId="3" fontId="17" fillId="2" borderId="43" xfId="0" applyNumberFormat="1" applyFont="1" applyFill="1" applyBorder="1" applyAlignment="1" applyProtection="1">
      <alignment horizontal="center" vertical="center" wrapText="1"/>
      <protection locked="0"/>
    </xf>
    <xf numFmtId="3" fontId="17" fillId="2" borderId="45" xfId="0" applyNumberFormat="1" applyFont="1" applyFill="1" applyBorder="1" applyAlignment="1" applyProtection="1">
      <alignment horizontal="center" vertical="center" wrapText="1"/>
      <protection locked="0"/>
    </xf>
    <xf numFmtId="3" fontId="17" fillId="2" borderId="41" xfId="0" applyNumberFormat="1" applyFont="1" applyFill="1" applyBorder="1" applyAlignment="1" applyProtection="1">
      <alignment horizontal="center" vertical="center" wrapText="1"/>
      <protection locked="0"/>
    </xf>
    <xf numFmtId="0" fontId="7" fillId="0" borderId="38" xfId="0" applyFont="1" applyBorder="1" applyAlignment="1" applyProtection="1">
      <alignment horizontal="left" vertical="center"/>
      <protection hidden="1"/>
    </xf>
    <xf numFmtId="0" fontId="5" fillId="0" borderId="46" xfId="0" applyFont="1" applyBorder="1" applyAlignment="1" applyProtection="1">
      <alignment horizontal="center" vertical="center"/>
      <protection hidden="1"/>
    </xf>
    <xf numFmtId="0" fontId="5" fillId="0" borderId="39" xfId="0" applyFont="1" applyBorder="1" applyAlignment="1" applyProtection="1">
      <alignment horizontal="center" vertical="center"/>
      <protection hidden="1"/>
    </xf>
    <xf numFmtId="0" fontId="5" fillId="0" borderId="47" xfId="0" applyFont="1" applyBorder="1" applyAlignment="1" applyProtection="1">
      <alignment horizontal="center" vertical="center"/>
      <protection hidden="1"/>
    </xf>
    <xf numFmtId="166" fontId="5" fillId="0" borderId="48" xfId="0" applyNumberFormat="1" applyFont="1" applyBorder="1" applyAlignment="1" applyProtection="1">
      <alignment horizontal="center" vertical="center"/>
      <protection hidden="1"/>
    </xf>
    <xf numFmtId="0" fontId="7" fillId="0" borderId="47" xfId="0" applyFont="1" applyBorder="1" applyAlignment="1" applyProtection="1">
      <alignment horizontal="center" vertical="center"/>
      <protection hidden="1"/>
    </xf>
    <xf numFmtId="0" fontId="7" fillId="0" borderId="49" xfId="0" applyFont="1" applyBorder="1" applyAlignment="1" applyProtection="1">
      <alignment horizontal="center" vertical="center"/>
      <protection hidden="1"/>
    </xf>
    <xf numFmtId="0" fontId="7" fillId="0" borderId="48" xfId="0" applyFont="1" applyBorder="1" applyAlignment="1" applyProtection="1">
      <alignment horizontal="center" vertical="center"/>
      <protection hidden="1"/>
    </xf>
    <xf numFmtId="0" fontId="7" fillId="0" borderId="3" xfId="0" applyFont="1" applyBorder="1" applyAlignment="1" applyProtection="1">
      <alignment horizontal="center" vertical="center" wrapText="1"/>
      <protection hidden="1"/>
    </xf>
    <xf numFmtId="0" fontId="5" fillId="0" borderId="26" xfId="0" applyFont="1" applyBorder="1" applyAlignment="1" applyProtection="1">
      <alignment horizontal="center" vertical="center"/>
      <protection hidden="1"/>
    </xf>
    <xf numFmtId="166" fontId="5" fillId="0" borderId="28" xfId="0" applyNumberFormat="1" applyFont="1" applyBorder="1" applyAlignment="1" applyProtection="1">
      <alignment horizontal="center" vertical="center"/>
      <protection hidden="1"/>
    </xf>
    <xf numFmtId="8" fontId="5" fillId="0" borderId="27" xfId="0" applyNumberFormat="1" applyFont="1" applyBorder="1" applyAlignment="1" applyProtection="1">
      <alignment horizontal="center" vertical="center"/>
      <protection hidden="1"/>
    </xf>
    <xf numFmtId="8" fontId="5" fillId="0" borderId="28" xfId="0" applyNumberFormat="1" applyFont="1" applyBorder="1" applyAlignment="1" applyProtection="1">
      <alignment horizontal="center" vertical="center"/>
      <protection hidden="1"/>
    </xf>
    <xf numFmtId="8" fontId="5" fillId="0" borderId="50" xfId="0" applyNumberFormat="1" applyFont="1" applyBorder="1" applyAlignment="1" applyProtection="1">
      <alignment horizontal="center" vertical="center"/>
      <protection hidden="1"/>
    </xf>
    <xf numFmtId="8" fontId="5" fillId="0" borderId="21" xfId="0" applyNumberFormat="1" applyFont="1" applyBorder="1" applyAlignment="1" applyProtection="1">
      <alignment horizontal="center" vertical="center"/>
      <protection hidden="1"/>
    </xf>
    <xf numFmtId="166" fontId="5" fillId="0" borderId="27" xfId="0" applyNumberFormat="1" applyFont="1" applyBorder="1" applyAlignment="1" applyProtection="1">
      <alignment horizontal="center" vertical="center"/>
      <protection hidden="1"/>
    </xf>
    <xf numFmtId="3" fontId="7" fillId="2" borderId="53" xfId="0" applyNumberFormat="1" applyFont="1" applyFill="1" applyBorder="1" applyAlignment="1" applyProtection="1">
      <alignment horizontal="center" vertical="center" wrapText="1"/>
      <protection locked="0"/>
    </xf>
    <xf numFmtId="3" fontId="18" fillId="2" borderId="54" xfId="0" applyNumberFormat="1" applyFont="1" applyFill="1" applyBorder="1" applyAlignment="1" applyProtection="1">
      <alignment horizontal="center" vertical="center" wrapText="1"/>
      <protection locked="0"/>
    </xf>
    <xf numFmtId="9" fontId="18" fillId="2" borderId="54" xfId="0" applyNumberFormat="1" applyFont="1" applyFill="1" applyBorder="1" applyAlignment="1" applyProtection="1">
      <alignment horizontal="center" vertical="center" wrapText="1"/>
      <protection locked="0"/>
    </xf>
    <xf numFmtId="3" fontId="16" fillId="0" borderId="55" xfId="0" applyNumberFormat="1" applyFont="1" applyBorder="1" applyAlignment="1" applyProtection="1">
      <alignment horizontal="center" vertical="center" wrapText="1"/>
      <protection locked="0"/>
    </xf>
    <xf numFmtId="3" fontId="17" fillId="2" borderId="53" xfId="0" applyNumberFormat="1" applyFont="1" applyFill="1" applyBorder="1" applyAlignment="1" applyProtection="1">
      <alignment horizontal="center" vertical="center" wrapText="1"/>
      <protection locked="0"/>
    </xf>
    <xf numFmtId="3" fontId="17" fillId="2" borderId="54" xfId="0" applyNumberFormat="1" applyFont="1" applyFill="1" applyBorder="1" applyAlignment="1" applyProtection="1">
      <alignment horizontal="center" vertical="center" wrapText="1"/>
      <protection locked="0"/>
    </xf>
    <xf numFmtId="3" fontId="17" fillId="2" borderId="56" xfId="0" applyNumberFormat="1" applyFont="1" applyFill="1" applyBorder="1" applyAlignment="1" applyProtection="1">
      <alignment horizontal="center" vertical="center" wrapText="1"/>
      <protection locked="0"/>
    </xf>
    <xf numFmtId="3" fontId="17" fillId="2" borderId="52" xfId="0" applyNumberFormat="1" applyFont="1" applyFill="1" applyBorder="1" applyAlignment="1" applyProtection="1">
      <alignment horizontal="center" vertical="center" wrapText="1"/>
      <protection locked="0"/>
    </xf>
    <xf numFmtId="0" fontId="19" fillId="0" borderId="0" xfId="0" applyFont="1" applyAlignment="1" applyProtection="1">
      <alignment horizontal="center" vertical="center"/>
      <protection hidden="1"/>
    </xf>
    <xf numFmtId="0" fontId="19" fillId="0" borderId="26" xfId="0" applyFont="1" applyBorder="1" applyAlignment="1" applyProtection="1">
      <alignment horizontal="center" vertical="center"/>
      <protection hidden="1"/>
    </xf>
    <xf numFmtId="166" fontId="19" fillId="0" borderId="27" xfId="0" applyNumberFormat="1" applyFont="1" applyBorder="1" applyAlignment="1" applyProtection="1">
      <alignment horizontal="center" vertical="center"/>
      <protection hidden="1"/>
    </xf>
    <xf numFmtId="166" fontId="19" fillId="0" borderId="28" xfId="0" applyNumberFormat="1" applyFont="1" applyBorder="1" applyAlignment="1" applyProtection="1">
      <alignment horizontal="center" vertical="center"/>
      <protection hidden="1"/>
    </xf>
    <xf numFmtId="166" fontId="19" fillId="0" borderId="0" xfId="0" applyNumberFormat="1" applyFont="1" applyAlignment="1" applyProtection="1">
      <alignment horizontal="center" vertical="center"/>
      <protection hidden="1"/>
    </xf>
    <xf numFmtId="8" fontId="19" fillId="0" borderId="21" xfId="0" applyNumberFormat="1" applyFont="1" applyBorder="1" applyAlignment="1" applyProtection="1">
      <alignment horizontal="center" vertical="center"/>
      <protection hidden="1"/>
    </xf>
    <xf numFmtId="0" fontId="20" fillId="0" borderId="0" xfId="0" applyFont="1" applyAlignment="1" applyProtection="1">
      <alignment horizontal="left" vertical="center"/>
      <protection hidden="1"/>
    </xf>
    <xf numFmtId="3" fontId="7" fillId="2" borderId="57" xfId="0" applyNumberFormat="1" applyFont="1" applyFill="1" applyBorder="1" applyAlignment="1" applyProtection="1">
      <alignment horizontal="center" vertical="center" wrapText="1"/>
      <protection locked="0"/>
    </xf>
    <xf numFmtId="3" fontId="7" fillId="2" borderId="58" xfId="0" applyNumberFormat="1" applyFont="1" applyFill="1" applyBorder="1" applyAlignment="1" applyProtection="1">
      <alignment horizontal="center" vertical="center" wrapText="1"/>
      <protection locked="0"/>
    </xf>
    <xf numFmtId="9" fontId="7" fillId="2" borderId="58" xfId="0" applyNumberFormat="1" applyFont="1" applyFill="1" applyBorder="1" applyAlignment="1" applyProtection="1">
      <alignment horizontal="center" vertical="center" wrapText="1"/>
      <protection locked="0"/>
    </xf>
    <xf numFmtId="3" fontId="7" fillId="3" borderId="59" xfId="0" applyNumberFormat="1" applyFont="1" applyFill="1" applyBorder="1" applyAlignment="1" applyProtection="1">
      <alignment horizontal="center" vertical="center"/>
      <protection hidden="1"/>
    </xf>
    <xf numFmtId="3" fontId="7" fillId="3" borderId="57" xfId="0" applyNumberFormat="1" applyFont="1" applyFill="1" applyBorder="1" applyAlignment="1" applyProtection="1">
      <alignment horizontal="center" vertical="center"/>
      <protection hidden="1"/>
    </xf>
    <xf numFmtId="3" fontId="7" fillId="3" borderId="58" xfId="0" applyNumberFormat="1" applyFont="1" applyFill="1" applyBorder="1" applyAlignment="1" applyProtection="1">
      <alignment horizontal="center" vertical="center"/>
      <protection hidden="1"/>
    </xf>
    <xf numFmtId="3" fontId="7" fillId="3" borderId="60" xfId="0" applyNumberFormat="1" applyFont="1" applyFill="1" applyBorder="1" applyAlignment="1" applyProtection="1">
      <alignment horizontal="center" vertical="center"/>
      <protection hidden="1"/>
    </xf>
    <xf numFmtId="3" fontId="7" fillId="3" borderId="2" xfId="0" applyNumberFormat="1" applyFont="1" applyFill="1" applyBorder="1" applyAlignment="1" applyProtection="1">
      <alignment horizontal="center" vertical="center"/>
      <protection hidden="1"/>
    </xf>
    <xf numFmtId="0" fontId="5" fillId="0" borderId="29" xfId="0" applyFont="1" applyBorder="1" applyAlignment="1" applyProtection="1">
      <alignment horizontal="center" vertical="center"/>
      <protection hidden="1"/>
    </xf>
    <xf numFmtId="166" fontId="5" fillId="0" borderId="30" xfId="0" applyNumberFormat="1" applyFont="1" applyBorder="1" applyAlignment="1" applyProtection="1">
      <alignment horizontal="center" vertical="center"/>
      <protection hidden="1"/>
    </xf>
    <xf numFmtId="166" fontId="5" fillId="0" borderId="31" xfId="0" applyNumberFormat="1" applyFont="1" applyBorder="1" applyAlignment="1" applyProtection="1">
      <alignment horizontal="center" vertical="center"/>
      <protection hidden="1"/>
    </xf>
    <xf numFmtId="166" fontId="5" fillId="0" borderId="0" xfId="0" applyNumberFormat="1" applyFont="1" applyAlignment="1" applyProtection="1">
      <alignment horizontal="center" vertical="center"/>
      <protection hidden="1"/>
    </xf>
    <xf numFmtId="8" fontId="5" fillId="0" borderId="22" xfId="0" applyNumberFormat="1" applyFont="1" applyBorder="1" applyAlignment="1" applyProtection="1">
      <alignment horizontal="center" vertical="center"/>
      <protection hidden="1"/>
    </xf>
    <xf numFmtId="0" fontId="5" fillId="0" borderId="5" xfId="0" applyFont="1" applyBorder="1" applyAlignment="1" applyProtection="1">
      <alignment horizontal="center"/>
      <protection hidden="1"/>
    </xf>
    <xf numFmtId="2" fontId="5" fillId="0" borderId="5" xfId="0" applyNumberFormat="1" applyFont="1" applyBorder="1" applyAlignment="1" applyProtection="1">
      <alignment horizontal="center"/>
      <protection hidden="1"/>
    </xf>
    <xf numFmtId="0" fontId="7" fillId="0" borderId="57" xfId="0" applyFont="1" applyBorder="1" applyAlignment="1" applyProtection="1">
      <alignment horizontal="center" vertical="center"/>
      <protection hidden="1"/>
    </xf>
    <xf numFmtId="8" fontId="5" fillId="0" borderId="58" xfId="0" applyNumberFormat="1" applyFont="1" applyBorder="1" applyAlignment="1" applyProtection="1">
      <alignment horizontal="center" vertical="center"/>
      <protection hidden="1"/>
    </xf>
    <xf numFmtId="8" fontId="5" fillId="0" borderId="59" xfId="0" applyNumberFormat="1" applyFont="1" applyBorder="1" applyAlignment="1" applyProtection="1">
      <alignment horizontal="center" vertical="center"/>
      <protection hidden="1"/>
    </xf>
    <xf numFmtId="8" fontId="5" fillId="0" borderId="7" xfId="0" applyNumberFormat="1" applyFont="1" applyBorder="1" applyAlignment="1" applyProtection="1">
      <alignment horizontal="center" vertical="center"/>
      <protection hidden="1"/>
    </xf>
    <xf numFmtId="4" fontId="5" fillId="0" borderId="59" xfId="0" applyNumberFormat="1" applyFont="1" applyBorder="1" applyAlignment="1" applyProtection="1">
      <alignment horizontal="center" vertical="center"/>
      <protection hidden="1"/>
    </xf>
    <xf numFmtId="0" fontId="4" fillId="0" borderId="0" xfId="0" applyFont="1" applyAlignment="1" applyProtection="1">
      <alignment horizontal="center"/>
      <protection hidden="1"/>
    </xf>
    <xf numFmtId="0" fontId="4" fillId="0" borderId="0" xfId="0" applyFont="1" applyAlignment="1" applyProtection="1">
      <alignment horizontal="left" vertical="top"/>
      <protection hidden="1"/>
    </xf>
    <xf numFmtId="0" fontId="21" fillId="0" borderId="0" xfId="0" applyFont="1" applyAlignment="1" applyProtection="1">
      <alignment horizontal="center" vertical="top"/>
      <protection hidden="1"/>
    </xf>
    <xf numFmtId="0" fontId="4" fillId="0" borderId="0" xfId="0" applyFont="1" applyAlignment="1" applyProtection="1">
      <alignment horizontal="left"/>
      <protection hidden="1"/>
    </xf>
    <xf numFmtId="0" fontId="5" fillId="0" borderId="0" xfId="0" applyFont="1" applyAlignment="1" applyProtection="1">
      <alignment horizontal="left"/>
      <protection hidden="1"/>
    </xf>
    <xf numFmtId="0" fontId="22" fillId="0" borderId="0" xfId="0" applyFont="1" applyAlignment="1" applyProtection="1">
      <alignment horizontal="center" vertical="top"/>
      <protection hidden="1"/>
    </xf>
    <xf numFmtId="2" fontId="8" fillId="0" borderId="0" xfId="0" applyNumberFormat="1" applyFont="1" applyAlignment="1" applyProtection="1">
      <alignment horizontal="left" vertical="center" wrapText="1"/>
      <protection hidden="1"/>
    </xf>
    <xf numFmtId="0" fontId="9" fillId="0" borderId="0" xfId="0" applyFont="1" applyAlignment="1">
      <alignment horizontal="center" vertical="center" wrapText="1"/>
    </xf>
    <xf numFmtId="3" fontId="5" fillId="0" borderId="0" xfId="0" applyNumberFormat="1" applyFont="1" applyAlignment="1" applyProtection="1">
      <alignment horizontal="center"/>
      <protection hidden="1"/>
    </xf>
    <xf numFmtId="0" fontId="5" fillId="0" borderId="62" xfId="0" applyFont="1" applyBorder="1" applyAlignment="1" applyProtection="1">
      <alignment horizontal="center" vertical="center"/>
      <protection hidden="1"/>
    </xf>
    <xf numFmtId="0" fontId="5" fillId="0" borderId="63" xfId="0" applyFont="1" applyBorder="1" applyAlignment="1" applyProtection="1">
      <alignment horizontal="center" vertical="center"/>
      <protection hidden="1"/>
    </xf>
    <xf numFmtId="0" fontId="5" fillId="0" borderId="63" xfId="0" applyFont="1" applyBorder="1" applyAlignment="1" applyProtection="1">
      <alignment horizontal="left" vertical="center"/>
      <protection hidden="1"/>
    </xf>
    <xf numFmtId="0" fontId="5" fillId="0" borderId="64" xfId="0" applyFont="1" applyBorder="1" applyAlignment="1" applyProtection="1">
      <alignment horizontal="center" vertical="center"/>
      <protection hidden="1"/>
    </xf>
    <xf numFmtId="0" fontId="23" fillId="0" borderId="0" xfId="0" applyFont="1" applyAlignment="1">
      <alignment horizontal="center"/>
    </xf>
    <xf numFmtId="0" fontId="23" fillId="0" borderId="0" xfId="0" applyFont="1"/>
    <xf numFmtId="0" fontId="23" fillId="0" borderId="0" xfId="0" applyFont="1" applyAlignment="1">
      <alignment wrapText="1"/>
    </xf>
    <xf numFmtId="0" fontId="24" fillId="0" borderId="66" xfId="0" applyFont="1" applyBorder="1" applyAlignment="1">
      <alignment horizontal="center"/>
    </xf>
    <xf numFmtId="0" fontId="5" fillId="0" borderId="19" xfId="0" applyFont="1" applyBorder="1" applyAlignment="1" applyProtection="1">
      <alignment horizontal="center" vertical="center"/>
      <protection hidden="1"/>
    </xf>
    <xf numFmtId="0" fontId="5" fillId="0" borderId="68" xfId="0" applyFont="1" applyBorder="1" applyAlignment="1" applyProtection="1">
      <alignment horizontal="center" vertical="center"/>
      <protection hidden="1"/>
    </xf>
    <xf numFmtId="0" fontId="24" fillId="0" borderId="0" xfId="0" applyFont="1" applyAlignment="1">
      <alignment horizontal="center"/>
    </xf>
    <xf numFmtId="3" fontId="23" fillId="0" borderId="0" xfId="0" applyNumberFormat="1" applyFont="1" applyAlignment="1">
      <alignment horizontal="center"/>
    </xf>
    <xf numFmtId="0" fontId="8" fillId="0" borderId="0" xfId="0" applyFont="1" applyAlignment="1" applyProtection="1">
      <alignment horizontal="center"/>
      <protection hidden="1"/>
    </xf>
    <xf numFmtId="0" fontId="7" fillId="0" borderId="8" xfId="0" applyFont="1" applyBorder="1" applyAlignment="1" applyProtection="1">
      <alignment horizontal="center" vertical="center"/>
      <protection hidden="1"/>
    </xf>
    <xf numFmtId="0" fontId="5" fillId="0" borderId="70" xfId="0" applyFont="1" applyBorder="1" applyAlignment="1" applyProtection="1">
      <alignment horizontal="left" vertical="center"/>
      <protection hidden="1"/>
    </xf>
    <xf numFmtId="0" fontId="5" fillId="0" borderId="71" xfId="0" applyFont="1" applyBorder="1" applyAlignment="1" applyProtection="1">
      <alignment horizontal="left" vertical="center"/>
      <protection hidden="1"/>
    </xf>
    <xf numFmtId="0" fontId="5" fillId="0" borderId="71" xfId="0" applyFont="1" applyBorder="1" applyAlignment="1" applyProtection="1">
      <alignment horizontal="center" vertical="center"/>
      <protection hidden="1"/>
    </xf>
    <xf numFmtId="0" fontId="5" fillId="0" borderId="72" xfId="0" applyFont="1" applyBorder="1" applyAlignment="1" applyProtection="1">
      <alignment horizontal="center" vertical="center"/>
      <protection hidden="1"/>
    </xf>
    <xf numFmtId="0" fontId="9" fillId="0" borderId="74" xfId="0" applyFont="1" applyBorder="1" applyAlignment="1">
      <alignment horizontal="left" vertical="center"/>
    </xf>
    <xf numFmtId="0" fontId="9" fillId="0" borderId="18" xfId="0" applyFont="1" applyBorder="1" applyAlignment="1">
      <alignment horizontal="left" vertical="center"/>
    </xf>
    <xf numFmtId="0" fontId="9" fillId="0" borderId="75" xfId="0" applyFont="1" applyBorder="1" applyAlignment="1">
      <alignment horizontal="left" vertical="center"/>
    </xf>
    <xf numFmtId="0" fontId="24" fillId="0" borderId="77" xfId="0" applyFont="1" applyBorder="1" applyAlignment="1">
      <alignment horizontal="center"/>
    </xf>
    <xf numFmtId="0" fontId="23" fillId="0" borderId="71" xfId="0" applyFont="1" applyBorder="1"/>
    <xf numFmtId="0" fontId="9" fillId="0" borderId="71" xfId="0" applyFont="1" applyBorder="1" applyAlignment="1">
      <alignment horizontal="left" vertical="center"/>
    </xf>
    <xf numFmtId="3" fontId="23" fillId="0" borderId="70" xfId="0" applyNumberFormat="1" applyFont="1" applyBorder="1" applyAlignment="1">
      <alignment horizontal="center"/>
    </xf>
    <xf numFmtId="0" fontId="9" fillId="0" borderId="73" xfId="0" applyFont="1" applyBorder="1" applyAlignment="1">
      <alignment horizontal="center" vertical="center" wrapText="1"/>
    </xf>
    <xf numFmtId="0" fontId="5" fillId="0" borderId="10" xfId="0" applyFont="1" applyBorder="1" applyAlignment="1" applyProtection="1">
      <alignment horizontal="center"/>
      <protection hidden="1"/>
    </xf>
    <xf numFmtId="0" fontId="5" fillId="0" borderId="1" xfId="0" applyFont="1" applyBorder="1" applyAlignment="1" applyProtection="1">
      <alignment horizontal="center"/>
      <protection hidden="1"/>
    </xf>
    <xf numFmtId="0" fontId="24" fillId="0" borderId="58" xfId="0" applyFont="1" applyBorder="1" applyAlignment="1">
      <alignment horizontal="center"/>
    </xf>
    <xf numFmtId="3" fontId="2" fillId="0" borderId="60" xfId="0" applyNumberFormat="1" applyFont="1" applyBorder="1" applyAlignment="1">
      <alignment horizontal="center" wrapText="1"/>
    </xf>
    <xf numFmtId="0" fontId="5" fillId="0" borderId="2" xfId="0" applyFont="1" applyBorder="1" applyAlignment="1" applyProtection="1">
      <alignment horizontal="center"/>
      <protection hidden="1"/>
    </xf>
    <xf numFmtId="3" fontId="2" fillId="0" borderId="0" xfId="0" applyNumberFormat="1" applyFont="1" applyAlignment="1">
      <alignment horizontal="center" wrapText="1"/>
    </xf>
    <xf numFmtId="0" fontId="5" fillId="5" borderId="0" xfId="0" applyFont="1" applyFill="1" applyAlignment="1" applyProtection="1">
      <alignment horizontal="center"/>
      <protection hidden="1"/>
    </xf>
    <xf numFmtId="0" fontId="7" fillId="0" borderId="0" xfId="0" applyFont="1" applyAlignment="1" applyProtection="1">
      <alignment horizontal="center"/>
      <protection hidden="1"/>
    </xf>
    <xf numFmtId="0" fontId="0" fillId="0" borderId="19" xfId="0" applyBorder="1" applyAlignment="1">
      <alignment vertical="center" wrapText="1"/>
    </xf>
    <xf numFmtId="0" fontId="21" fillId="0" borderId="0" xfId="0" applyFont="1" applyAlignment="1" applyProtection="1">
      <alignment horizontal="center" vertical="top" wrapText="1"/>
      <protection hidden="1"/>
    </xf>
    <xf numFmtId="0" fontId="21" fillId="0" borderId="0" xfId="0" applyFont="1" applyAlignment="1" applyProtection="1">
      <alignment vertical="top" wrapText="1"/>
      <protection hidden="1"/>
    </xf>
    <xf numFmtId="0" fontId="5" fillId="0" borderId="67" xfId="0" applyFont="1" applyBorder="1" applyAlignment="1" applyProtection="1">
      <alignment horizontal="left" vertical="center"/>
      <protection hidden="1"/>
    </xf>
    <xf numFmtId="0" fontId="5" fillId="0" borderId="19" xfId="0" applyFont="1" applyBorder="1" applyAlignment="1" applyProtection="1">
      <alignment horizontal="left" vertical="center"/>
      <protection hidden="1"/>
    </xf>
    <xf numFmtId="0" fontId="8" fillId="0" borderId="4" xfId="0" applyFont="1" applyBorder="1" applyAlignment="1" applyProtection="1">
      <alignment horizontal="center" vertical="center" wrapText="1"/>
      <protection hidden="1"/>
    </xf>
    <xf numFmtId="0" fontId="0" fillId="0" borderId="0" xfId="0"/>
    <xf numFmtId="0" fontId="27" fillId="0" borderId="11" xfId="5" applyFont="1" applyBorder="1"/>
    <xf numFmtId="0" fontId="27" fillId="0" borderId="12" xfId="5" applyFont="1" applyBorder="1"/>
    <xf numFmtId="0" fontId="27" fillId="0" borderId="10" xfId="5" applyFont="1" applyBorder="1"/>
    <xf numFmtId="0" fontId="27" fillId="0" borderId="1" xfId="5" applyFont="1" applyBorder="1"/>
    <xf numFmtId="0" fontId="28" fillId="0" borderId="11" xfId="5" applyFont="1" applyBorder="1" applyAlignment="1">
      <alignment horizontal="center"/>
    </xf>
    <xf numFmtId="0" fontId="28" fillId="0" borderId="95" xfId="5" applyFont="1" applyBorder="1" applyAlignment="1">
      <alignment horizontal="left"/>
    </xf>
    <xf numFmtId="0" fontId="28" fillId="0" borderId="99" xfId="5" applyFont="1" applyBorder="1" applyAlignment="1">
      <alignment horizontal="left"/>
    </xf>
    <xf numFmtId="0" fontId="27" fillId="0" borderId="24" xfId="5" applyFont="1" applyBorder="1" applyAlignment="1">
      <alignment horizontal="center"/>
    </xf>
    <xf numFmtId="0" fontId="27" fillId="0" borderId="99" xfId="5" applyFont="1" applyBorder="1" applyAlignment="1">
      <alignment horizontal="center"/>
    </xf>
    <xf numFmtId="0" fontId="27" fillId="0" borderId="86" xfId="5" applyFont="1" applyBorder="1" applyAlignment="1">
      <alignment horizontal="center"/>
    </xf>
    <xf numFmtId="0" fontId="27" fillId="0" borderId="8" xfId="5" applyFont="1" applyBorder="1" applyAlignment="1">
      <alignment horizontal="center"/>
    </xf>
    <xf numFmtId="0" fontId="27" fillId="0" borderId="104" xfId="5" applyFont="1" applyBorder="1" applyAlignment="1">
      <alignment horizontal="center"/>
    </xf>
    <xf numFmtId="0" fontId="27" fillId="0" borderId="98" xfId="5" applyFont="1" applyBorder="1"/>
    <xf numFmtId="0" fontId="27" fillId="0" borderId="90" xfId="5" applyFont="1" applyBorder="1" applyAlignment="1">
      <alignment horizontal="center"/>
    </xf>
    <xf numFmtId="0" fontId="27" fillId="0" borderId="96" xfId="5" applyFont="1" applyBorder="1" applyAlignment="1">
      <alignment horizontal="center"/>
    </xf>
    <xf numFmtId="0" fontId="27" fillId="0" borderId="91" xfId="5" applyFont="1" applyBorder="1"/>
    <xf numFmtId="0" fontId="27" fillId="0" borderId="94" xfId="5" applyFont="1" applyBorder="1" applyAlignment="1">
      <alignment horizontal="center"/>
    </xf>
    <xf numFmtId="0" fontId="27" fillId="0" borderId="49" xfId="5" applyFont="1" applyBorder="1" applyAlignment="1">
      <alignment horizontal="center"/>
    </xf>
    <xf numFmtId="0" fontId="27" fillId="0" borderId="79" xfId="5" applyFont="1" applyBorder="1" applyAlignment="1">
      <alignment horizontal="center"/>
    </xf>
    <xf numFmtId="0" fontId="27" fillId="0" borderId="104" xfId="5" applyFont="1" applyBorder="1"/>
    <xf numFmtId="0" fontId="27" fillId="0" borderId="78" xfId="5" applyFont="1" applyBorder="1"/>
    <xf numFmtId="0" fontId="27" fillId="0" borderId="80" xfId="5" applyFont="1" applyBorder="1"/>
    <xf numFmtId="0" fontId="27" fillId="0" borderId="81" xfId="5" applyFont="1" applyBorder="1"/>
    <xf numFmtId="0" fontId="27" fillId="0" borderId="88" xfId="5" applyFont="1" applyBorder="1" applyAlignment="1">
      <alignment horizontal="center"/>
    </xf>
    <xf numFmtId="0" fontId="27" fillId="0" borderId="82" xfId="5" applyFont="1" applyBorder="1"/>
    <xf numFmtId="0" fontId="27" fillId="0" borderId="83" xfId="5" applyFont="1" applyBorder="1"/>
    <xf numFmtId="0" fontId="27" fillId="0" borderId="9" xfId="5" applyFont="1" applyBorder="1"/>
    <xf numFmtId="0" fontId="28" fillId="0" borderId="106" xfId="5" applyFont="1" applyBorder="1" applyAlignment="1">
      <alignment horizontal="center"/>
    </xf>
    <xf numFmtId="0" fontId="28" fillId="0" borderId="82" xfId="5" applyFont="1" applyBorder="1"/>
    <xf numFmtId="0" fontId="27" fillId="0" borderId="27" xfId="5" applyFont="1" applyBorder="1" applyAlignment="1">
      <alignment horizontal="center"/>
    </xf>
    <xf numFmtId="0" fontId="27" fillId="0" borderId="84" xfId="5" applyFont="1" applyBorder="1" applyAlignment="1">
      <alignment horizontal="center"/>
    </xf>
    <xf numFmtId="0" fontId="27" fillId="0" borderId="107" xfId="5" applyFont="1" applyBorder="1"/>
    <xf numFmtId="0" fontId="27" fillId="0" borderId="89" xfId="5" applyFont="1" applyBorder="1" applyAlignment="1">
      <alignment horizontal="center"/>
    </xf>
    <xf numFmtId="0" fontId="27" fillId="0" borderId="80" xfId="5" applyFont="1" applyBorder="1" applyAlignment="1">
      <alignment horizontal="center"/>
    </xf>
    <xf numFmtId="0" fontId="27" fillId="0" borderId="47" xfId="5" applyFont="1" applyBorder="1"/>
    <xf numFmtId="0" fontId="27" fillId="0" borderId="8" xfId="5" applyFont="1" applyBorder="1"/>
    <xf numFmtId="0" fontId="28" fillId="0" borderId="102" xfId="5" applyFont="1" applyBorder="1" applyAlignment="1">
      <alignment horizontal="center"/>
    </xf>
    <xf numFmtId="0" fontId="27" fillId="0" borderId="101" xfId="5" applyFont="1" applyBorder="1"/>
    <xf numFmtId="0" fontId="27" fillId="0" borderId="108" xfId="5" applyFont="1" applyBorder="1"/>
    <xf numFmtId="0" fontId="27" fillId="0" borderId="88" xfId="5" applyFont="1" applyBorder="1"/>
    <xf numFmtId="0" fontId="28" fillId="0" borderId="83" xfId="5" applyFont="1" applyBorder="1"/>
    <xf numFmtId="0" fontId="28" fillId="0" borderId="8" xfId="5" applyFont="1" applyBorder="1" applyAlignment="1">
      <alignment horizontal="center"/>
    </xf>
    <xf numFmtId="0" fontId="28" fillId="0" borderId="88" xfId="5" applyFont="1" applyBorder="1" applyAlignment="1">
      <alignment horizontal="center"/>
    </xf>
    <xf numFmtId="0" fontId="28" fillId="0" borderId="109" xfId="5" applyFont="1" applyBorder="1" applyAlignment="1">
      <alignment horizontal="center"/>
    </xf>
    <xf numFmtId="0" fontId="27" fillId="0" borderId="87" xfId="5" applyFont="1" applyBorder="1"/>
    <xf numFmtId="0" fontId="27" fillId="0" borderId="100" xfId="5" applyFont="1" applyBorder="1"/>
    <xf numFmtId="0" fontId="28" fillId="0" borderId="8" xfId="5" applyFont="1" applyBorder="1"/>
    <xf numFmtId="0" fontId="28" fillId="0" borderId="11" xfId="5" applyFont="1" applyBorder="1"/>
    <xf numFmtId="0" fontId="27" fillId="0" borderId="2" xfId="5" applyFont="1" applyBorder="1"/>
    <xf numFmtId="0" fontId="32" fillId="0" borderId="0" xfId="0" applyFont="1"/>
    <xf numFmtId="0" fontId="0" fillId="0" borderId="11" xfId="0" applyBorder="1"/>
    <xf numFmtId="0" fontId="0" fillId="0" borderId="12" xfId="0" applyBorder="1"/>
    <xf numFmtId="0" fontId="0" fillId="0" borderId="13" xfId="0" applyBorder="1"/>
    <xf numFmtId="0" fontId="0" fillId="0" borderId="8" xfId="0" applyBorder="1"/>
    <xf numFmtId="0" fontId="0" fillId="0" borderId="9" xfId="0" applyBorder="1"/>
    <xf numFmtId="0" fontId="0" fillId="0" borderId="10" xfId="0" applyBorder="1"/>
    <xf numFmtId="0" fontId="0" fillId="0" borderId="1" xfId="0" applyBorder="1"/>
    <xf numFmtId="0" fontId="0" fillId="0" borderId="2" xfId="0" applyBorder="1"/>
    <xf numFmtId="0" fontId="0" fillId="0" borderId="85" xfId="0" applyBorder="1"/>
    <xf numFmtId="0" fontId="0" fillId="0" borderId="79" xfId="0" applyBorder="1"/>
    <xf numFmtId="0" fontId="0" fillId="0" borderId="60" xfId="0" applyBorder="1"/>
    <xf numFmtId="170" fontId="31" fillId="7" borderId="111" xfId="4" applyNumberFormat="1" applyFont="1" applyBorder="1" applyAlignment="1">
      <alignment horizontal="right"/>
    </xf>
    <xf numFmtId="0" fontId="27" fillId="0" borderId="59" xfId="5" applyFont="1" applyBorder="1"/>
    <xf numFmtId="0" fontId="0" fillId="0" borderId="0" xfId="0" applyBorder="1"/>
    <xf numFmtId="0" fontId="27" fillId="0" borderId="0" xfId="5" applyFont="1" applyBorder="1"/>
    <xf numFmtId="0" fontId="35" fillId="0" borderId="8" xfId="0" applyFont="1" applyBorder="1"/>
    <xf numFmtId="0" fontId="35" fillId="0" borderId="0" xfId="0" applyFont="1" applyBorder="1"/>
    <xf numFmtId="2" fontId="27" fillId="0" borderId="9" xfId="5" applyNumberFormat="1" applyFont="1" applyBorder="1" applyAlignment="1">
      <alignment horizontal="right"/>
    </xf>
    <xf numFmtId="2" fontId="27" fillId="0" borderId="101" xfId="5" applyNumberFormat="1" applyFont="1" applyBorder="1" applyAlignment="1">
      <alignment horizontal="right"/>
    </xf>
    <xf numFmtId="0" fontId="27" fillId="0" borderId="110" xfId="5" applyFont="1" applyBorder="1" applyAlignment="1">
      <alignment horizontal="right"/>
    </xf>
    <xf numFmtId="170" fontId="31" fillId="7" borderId="112" xfId="4" applyNumberFormat="1" applyFont="1" applyBorder="1" applyAlignment="1">
      <alignment horizontal="right"/>
    </xf>
    <xf numFmtId="171" fontId="5" fillId="0" borderId="0" xfId="5" applyNumberFormat="1" applyFont="1" applyBorder="1"/>
    <xf numFmtId="1" fontId="27" fillId="0" borderId="9" xfId="5" applyNumberFormat="1" applyFont="1" applyBorder="1" applyAlignment="1">
      <alignment horizontal="right"/>
    </xf>
    <xf numFmtId="1" fontId="27" fillId="0" borderId="101" xfId="5" applyNumberFormat="1" applyFont="1" applyBorder="1" applyAlignment="1">
      <alignment horizontal="right"/>
    </xf>
    <xf numFmtId="0" fontId="27" fillId="0" borderId="115" xfId="5" applyFont="1" applyBorder="1"/>
    <xf numFmtId="170" fontId="31" fillId="7" borderId="119" xfId="4" applyNumberFormat="1" applyFont="1" applyBorder="1"/>
    <xf numFmtId="0" fontId="27" fillId="0" borderId="120" xfId="5" applyFont="1" applyBorder="1"/>
    <xf numFmtId="0" fontId="27" fillId="0" borderId="121" xfId="5" applyFont="1" applyBorder="1"/>
    <xf numFmtId="0" fontId="27" fillId="0" borderId="84" xfId="5" applyFont="1" applyBorder="1"/>
    <xf numFmtId="0" fontId="3" fillId="0" borderId="91" xfId="0" applyFont="1" applyBorder="1" applyAlignment="1">
      <alignment vertical="center"/>
    </xf>
    <xf numFmtId="0" fontId="27" fillId="0" borderId="112" xfId="5" applyFont="1" applyBorder="1"/>
    <xf numFmtId="170" fontId="31" fillId="7" borderId="123" xfId="4" applyNumberFormat="1" applyFont="1" applyBorder="1" applyAlignment="1">
      <alignment horizontal="center"/>
    </xf>
    <xf numFmtId="170" fontId="31" fillId="7" borderId="111" xfId="4" applyNumberFormat="1" applyFont="1" applyBorder="1"/>
    <xf numFmtId="170" fontId="31" fillId="7" borderId="113" xfId="4" applyNumberFormat="1" applyFont="1" applyBorder="1" applyAlignment="1">
      <alignment horizontal="center"/>
    </xf>
    <xf numFmtId="170" fontId="31" fillId="7" borderId="114" xfId="4" applyNumberFormat="1" applyFont="1" applyBorder="1" applyAlignment="1">
      <alignment horizontal="center"/>
    </xf>
    <xf numFmtId="4" fontId="31" fillId="7" borderId="124" xfId="4" applyNumberFormat="1" applyFont="1" applyBorder="1"/>
    <xf numFmtId="9" fontId="31" fillId="7" borderId="125" xfId="4" applyNumberFormat="1" applyFont="1" applyBorder="1" applyAlignment="1">
      <alignment horizontal="right"/>
    </xf>
    <xf numFmtId="170" fontId="31" fillId="7" borderId="127" xfId="4" applyNumberFormat="1" applyFont="1" applyBorder="1" applyAlignment="1">
      <alignment horizontal="center"/>
    </xf>
    <xf numFmtId="170" fontId="31" fillId="7" borderId="125" xfId="4" applyNumberFormat="1" applyFont="1" applyBorder="1" applyAlignment="1">
      <alignment horizontal="center"/>
    </xf>
    <xf numFmtId="170" fontId="31" fillId="7" borderId="126" xfId="4" applyNumberFormat="1" applyFont="1" applyBorder="1" applyAlignment="1">
      <alignment horizontal="center"/>
    </xf>
    <xf numFmtId="170" fontId="31" fillId="7" borderId="123" xfId="4" applyNumberFormat="1" applyFont="1" applyBorder="1"/>
    <xf numFmtId="4" fontId="31" fillId="7" borderId="129" xfId="4" applyNumberFormat="1" applyFont="1" applyBorder="1" applyAlignment="1">
      <alignment horizontal="center"/>
    </xf>
    <xf numFmtId="2" fontId="31" fillId="7" borderId="113" xfId="4" applyNumberFormat="1" applyFont="1" applyBorder="1" applyAlignment="1">
      <alignment horizontal="center"/>
    </xf>
    <xf numFmtId="170" fontId="31" fillId="7" borderId="125" xfId="4" applyNumberFormat="1" applyFont="1" applyBorder="1" applyAlignment="1">
      <alignment horizontal="right"/>
    </xf>
    <xf numFmtId="172" fontId="31" fillId="7" borderId="124" xfId="4" applyNumberFormat="1" applyFont="1" applyBorder="1"/>
    <xf numFmtId="172" fontId="0" fillId="0" borderId="0" xfId="0" applyNumberFormat="1"/>
    <xf numFmtId="172" fontId="32" fillId="0" borderId="0" xfId="0" applyNumberFormat="1" applyFont="1"/>
    <xf numFmtId="167" fontId="5" fillId="0" borderId="90" xfId="5" applyNumberFormat="1" applyFont="1" applyBorder="1" applyAlignment="1">
      <alignment horizontal="right"/>
    </xf>
    <xf numFmtId="169" fontId="23" fillId="0" borderId="93" xfId="1" applyNumberFormat="1" applyFont="1" applyBorder="1" applyAlignment="1">
      <alignment horizontal="right" vertical="center"/>
    </xf>
    <xf numFmtId="167" fontId="5" fillId="0" borderId="105" xfId="5" applyNumberFormat="1" applyFont="1" applyBorder="1" applyAlignment="1">
      <alignment horizontal="right" vertical="center" wrapText="1"/>
    </xf>
    <xf numFmtId="170" fontId="5" fillId="0" borderId="92" xfId="2" applyNumberFormat="1" applyFont="1" applyBorder="1" applyAlignment="1">
      <alignment horizontal="right"/>
    </xf>
    <xf numFmtId="167" fontId="5" fillId="0" borderId="97" xfId="5" applyNumberFormat="1" applyFont="1" applyBorder="1" applyAlignment="1">
      <alignment horizontal="right" vertical="center" wrapText="1"/>
    </xf>
    <xf numFmtId="167" fontId="5" fillId="0" borderId="89" xfId="5" applyNumberFormat="1" applyFont="1" applyBorder="1" applyAlignment="1">
      <alignment horizontal="right"/>
    </xf>
    <xf numFmtId="0" fontId="5" fillId="0" borderId="49" xfId="5" applyFont="1" applyBorder="1" applyAlignment="1">
      <alignment horizontal="right"/>
    </xf>
    <xf numFmtId="170" fontId="5" fillId="0" borderId="128" xfId="2" applyNumberFormat="1" applyFont="1" applyBorder="1" applyAlignment="1">
      <alignment horizontal="right"/>
    </xf>
    <xf numFmtId="0" fontId="33" fillId="8" borderId="116" xfId="3" applyFont="1" applyFill="1" applyBorder="1" applyAlignment="1">
      <alignment horizontal="center" vertical="center"/>
    </xf>
    <xf numFmtId="0" fontId="33" fillId="8" borderId="117" xfId="3" applyFont="1" applyFill="1" applyBorder="1" applyAlignment="1">
      <alignment horizontal="center" vertical="center"/>
    </xf>
    <xf numFmtId="1" fontId="33" fillId="8" borderId="117" xfId="3" applyNumberFormat="1" applyFont="1" applyFill="1" applyBorder="1" applyAlignment="1">
      <alignment horizontal="center"/>
    </xf>
    <xf numFmtId="0" fontId="33" fillId="8" borderId="117" xfId="3" applyFont="1" applyFill="1" applyBorder="1" applyAlignment="1">
      <alignment horizontal="center"/>
    </xf>
    <xf numFmtId="0" fontId="33" fillId="8" borderId="118" xfId="3" applyFont="1" applyFill="1" applyBorder="1" applyAlignment="1">
      <alignment horizontal="center"/>
    </xf>
    <xf numFmtId="168" fontId="33" fillId="8" borderId="117" xfId="3" applyNumberFormat="1" applyFont="1" applyFill="1" applyBorder="1" applyAlignment="1">
      <alignment horizontal="center"/>
    </xf>
    <xf numFmtId="3" fontId="33" fillId="8" borderId="118" xfId="3" applyNumberFormat="1" applyFont="1" applyFill="1" applyBorder="1" applyAlignment="1">
      <alignment horizontal="center"/>
    </xf>
    <xf numFmtId="170" fontId="33" fillId="8" borderId="122" xfId="3" applyNumberFormat="1" applyFont="1" applyFill="1" applyBorder="1" applyAlignment="1">
      <alignment horizontal="center"/>
    </xf>
    <xf numFmtId="171" fontId="33" fillId="8" borderId="27" xfId="3" applyNumberFormat="1" applyFont="1" applyFill="1" applyBorder="1"/>
    <xf numFmtId="171" fontId="33" fillId="8" borderId="49" xfId="3" applyNumberFormat="1" applyFont="1" applyFill="1" applyBorder="1"/>
    <xf numFmtId="171" fontId="33" fillId="8" borderId="103" xfId="3" applyNumberFormat="1" applyFont="1" applyFill="1" applyBorder="1"/>
    <xf numFmtId="0" fontId="37" fillId="8" borderId="130" xfId="0" applyFont="1" applyFill="1" applyBorder="1"/>
    <xf numFmtId="0" fontId="36" fillId="8" borderId="131" xfId="0" applyFont="1" applyFill="1" applyBorder="1"/>
    <xf numFmtId="0" fontId="32" fillId="8" borderId="131" xfId="0" applyFont="1" applyFill="1" applyBorder="1"/>
    <xf numFmtId="0" fontId="32" fillId="8" borderId="86" xfId="0" applyFont="1" applyFill="1" applyBorder="1"/>
    <xf numFmtId="4" fontId="38" fillId="7" borderId="129" xfId="4" applyNumberFormat="1" applyFont="1" applyBorder="1" applyAlignment="1">
      <alignment horizontal="center"/>
    </xf>
    <xf numFmtId="2" fontId="38" fillId="7" borderId="113" xfId="4" applyNumberFormat="1" applyFont="1" applyBorder="1" applyAlignment="1">
      <alignment horizontal="center"/>
    </xf>
    <xf numFmtId="3" fontId="9" fillId="0" borderId="74" xfId="0" applyNumberFormat="1" applyFont="1" applyBorder="1" applyAlignment="1">
      <alignment horizontal="center" vertical="center" wrapText="1"/>
    </xf>
    <xf numFmtId="0" fontId="9" fillId="0" borderId="76" xfId="0" applyFont="1" applyBorder="1" applyAlignment="1">
      <alignment horizontal="center" vertical="center" wrapText="1"/>
    </xf>
    <xf numFmtId="3" fontId="5" fillId="0" borderId="67" xfId="0" applyNumberFormat="1" applyFont="1" applyBorder="1" applyAlignment="1" applyProtection="1">
      <alignment horizontal="center" vertical="center" wrapText="1"/>
      <protection hidden="1"/>
    </xf>
    <xf numFmtId="0" fontId="0" fillId="0" borderId="69" xfId="0" applyBorder="1" applyAlignment="1">
      <alignment horizontal="center" vertical="center" wrapText="1"/>
    </xf>
    <xf numFmtId="0" fontId="5" fillId="0" borderId="67" xfId="0" applyFont="1" applyBorder="1" applyAlignment="1" applyProtection="1">
      <alignment horizontal="left" vertical="center"/>
      <protection hidden="1"/>
    </xf>
    <xf numFmtId="0" fontId="5" fillId="0" borderId="19" xfId="0" applyFont="1" applyBorder="1" applyAlignment="1" applyProtection="1">
      <alignment horizontal="left" vertical="center"/>
      <protection hidden="1"/>
    </xf>
    <xf numFmtId="0" fontId="0" fillId="0" borderId="19" xfId="0" applyBorder="1" applyAlignment="1">
      <alignment vertical="center"/>
    </xf>
    <xf numFmtId="0" fontId="0" fillId="0" borderId="68" xfId="0" applyBorder="1" applyAlignment="1">
      <alignment vertical="center"/>
    </xf>
    <xf numFmtId="0" fontId="5" fillId="0" borderId="67" xfId="0" applyFont="1" applyBorder="1" applyAlignment="1" applyProtection="1">
      <alignment horizontal="center" vertical="center" wrapText="1"/>
      <protection hidden="1"/>
    </xf>
    <xf numFmtId="0" fontId="5" fillId="0" borderId="70" xfId="0" applyFont="1" applyBorder="1" applyAlignment="1" applyProtection="1">
      <alignment horizontal="center" vertical="center" wrapText="1"/>
      <protection hidden="1"/>
    </xf>
    <xf numFmtId="0" fontId="0" fillId="0" borderId="73" xfId="0" applyBorder="1" applyAlignment="1">
      <alignment horizontal="center" vertical="center" wrapText="1"/>
    </xf>
    <xf numFmtId="14" fontId="7" fillId="2" borderId="0" xfId="0" applyNumberFormat="1" applyFont="1" applyFill="1" applyAlignment="1" applyProtection="1">
      <alignment horizontal="left" vertical="center" wrapText="1"/>
      <protection locked="0" hidden="1"/>
    </xf>
    <xf numFmtId="0" fontId="0" fillId="2" borderId="16" xfId="0" applyFill="1" applyBorder="1" applyAlignment="1">
      <alignment horizontal="left" vertical="center" wrapText="1"/>
    </xf>
    <xf numFmtId="0" fontId="7" fillId="2" borderId="0" xfId="0" applyFont="1" applyFill="1" applyAlignment="1" applyProtection="1">
      <alignment horizontal="left" vertical="center" wrapText="1"/>
      <protection locked="0" hidden="1"/>
    </xf>
    <xf numFmtId="0" fontId="7" fillId="2" borderId="16" xfId="0" applyFont="1" applyFill="1" applyBorder="1" applyAlignment="1" applyProtection="1">
      <alignment horizontal="left" vertical="center" wrapText="1"/>
      <protection locked="0" hidden="1"/>
    </xf>
    <xf numFmtId="0" fontId="7" fillId="2" borderId="1" xfId="0" applyFont="1" applyFill="1" applyBorder="1" applyAlignment="1" applyProtection="1">
      <alignment horizontal="left" vertical="center" wrapText="1"/>
      <protection locked="0" hidden="1"/>
    </xf>
    <xf numFmtId="0" fontId="7" fillId="2" borderId="17" xfId="0" applyFont="1" applyFill="1" applyBorder="1" applyAlignment="1" applyProtection="1">
      <alignment horizontal="left" vertical="center" wrapText="1"/>
      <protection locked="0" hidden="1"/>
    </xf>
    <xf numFmtId="0" fontId="7" fillId="2" borderId="0" xfId="0" applyFont="1" applyFill="1" applyAlignment="1" applyProtection="1">
      <alignment horizontal="center" vertical="center" wrapText="1"/>
      <protection locked="0" hidden="1"/>
    </xf>
    <xf numFmtId="0" fontId="5" fillId="2" borderId="16" xfId="0" applyFont="1" applyFill="1" applyBorder="1" applyAlignment="1" applyProtection="1">
      <alignment horizontal="center" vertical="center" wrapText="1"/>
      <protection locked="0" hidden="1"/>
    </xf>
    <xf numFmtId="0" fontId="9" fillId="2" borderId="1" xfId="0" applyFont="1" applyFill="1" applyBorder="1" applyAlignment="1" applyProtection="1">
      <alignment horizontal="left" wrapText="1"/>
      <protection locked="0" hidden="1"/>
    </xf>
    <xf numFmtId="0" fontId="9" fillId="2" borderId="17" xfId="0" applyFont="1" applyFill="1" applyBorder="1" applyAlignment="1" applyProtection="1">
      <alignment horizontal="left" wrapText="1"/>
      <protection locked="0" hidden="1"/>
    </xf>
    <xf numFmtId="0" fontId="7" fillId="2" borderId="0" xfId="0" applyFont="1" applyFill="1" applyAlignment="1" applyProtection="1">
      <alignment horizontal="left" vertical="center"/>
      <protection hidden="1"/>
    </xf>
    <xf numFmtId="0" fontId="8" fillId="0" borderId="14" xfId="0" applyFont="1" applyBorder="1" applyAlignment="1" applyProtection="1">
      <alignment horizontal="left" vertical="center" wrapText="1"/>
      <protection hidden="1"/>
    </xf>
    <xf numFmtId="0" fontId="0" fillId="0" borderId="7" xfId="0" applyBorder="1" applyAlignment="1">
      <alignment horizontal="left" vertical="center" wrapText="1"/>
    </xf>
    <xf numFmtId="0" fontId="10" fillId="0" borderId="12" xfId="0" applyFont="1" applyBorder="1" applyAlignment="1" applyProtection="1">
      <alignment horizontal="center" vertical="center"/>
      <protection hidden="1"/>
    </xf>
    <xf numFmtId="0" fontId="11" fillId="2" borderId="0" xfId="0" applyFont="1" applyFill="1" applyAlignment="1">
      <alignment vertical="center" wrapText="1"/>
    </xf>
    <xf numFmtId="0" fontId="0" fillId="2" borderId="0" xfId="0" applyFill="1" applyAlignment="1">
      <alignment vertical="center" wrapText="1"/>
    </xf>
    <xf numFmtId="0" fontId="5" fillId="2" borderId="11" xfId="0" applyFont="1" applyFill="1" applyBorder="1" applyAlignment="1" applyProtection="1">
      <alignment horizontal="center" vertical="center" wrapText="1"/>
      <protection locked="0" hidden="1"/>
    </xf>
    <xf numFmtId="0" fontId="5" fillId="2" borderId="12" xfId="0" applyFont="1" applyFill="1" applyBorder="1" applyAlignment="1" applyProtection="1">
      <alignment horizontal="center" vertical="center" wrapText="1"/>
      <protection locked="0" hidden="1"/>
    </xf>
    <xf numFmtId="0" fontId="5" fillId="2" borderId="13" xfId="0" applyFont="1" applyFill="1" applyBorder="1" applyAlignment="1" applyProtection="1">
      <alignment horizontal="center" vertical="center" wrapText="1"/>
      <protection locked="0" hidden="1"/>
    </xf>
    <xf numFmtId="0" fontId="5" fillId="2" borderId="10" xfId="0" applyFont="1" applyFill="1" applyBorder="1" applyAlignment="1" applyProtection="1">
      <alignment horizontal="center" vertical="center" wrapText="1"/>
      <protection locked="0" hidden="1"/>
    </xf>
    <xf numFmtId="0" fontId="5" fillId="2" borderId="1" xfId="0" applyFont="1" applyFill="1" applyBorder="1" applyAlignment="1" applyProtection="1">
      <alignment horizontal="center" vertical="center" wrapText="1"/>
      <protection locked="0" hidden="1"/>
    </xf>
    <xf numFmtId="0" fontId="5" fillId="2" borderId="2" xfId="0" applyFont="1" applyFill="1" applyBorder="1" applyAlignment="1" applyProtection="1">
      <alignment horizontal="center" vertical="center" wrapText="1"/>
      <protection locked="0" hidden="1"/>
    </xf>
    <xf numFmtId="0" fontId="5" fillId="0" borderId="1" xfId="0" applyFont="1" applyBorder="1" applyAlignment="1" applyProtection="1">
      <alignment horizontal="center" vertical="center" wrapText="1"/>
      <protection locked="0" hidden="1"/>
    </xf>
    <xf numFmtId="0" fontId="0" fillId="0" borderId="2" xfId="0" applyBorder="1" applyAlignment="1" applyProtection="1">
      <alignment horizontal="center" wrapText="1"/>
      <protection locked="0" hidden="1"/>
    </xf>
    <xf numFmtId="0" fontId="8" fillId="0" borderId="11" xfId="0" applyFont="1" applyBorder="1" applyAlignment="1" applyProtection="1">
      <alignment horizontal="left" vertical="center" wrapText="1"/>
      <protection hidden="1"/>
    </xf>
    <xf numFmtId="0" fontId="0" fillId="0" borderId="8" xfId="0" applyBorder="1" applyAlignment="1">
      <alignment vertical="center" wrapText="1"/>
    </xf>
    <xf numFmtId="0" fontId="5" fillId="0" borderId="63" xfId="0" applyFont="1" applyBorder="1" applyAlignment="1" applyProtection="1">
      <alignment horizontal="left" vertical="center" wrapText="1"/>
      <protection hidden="1"/>
    </xf>
    <xf numFmtId="0" fontId="0" fillId="0" borderId="65" xfId="0" applyBorder="1" applyAlignment="1">
      <alignment vertical="center" wrapText="1"/>
    </xf>
    <xf numFmtId="0" fontId="7" fillId="3" borderId="0" xfId="0" applyFont="1" applyFill="1" applyAlignment="1" applyProtection="1">
      <alignment horizontal="center" vertical="center" wrapText="1"/>
      <protection locked="0" hidden="1"/>
    </xf>
    <xf numFmtId="0" fontId="0" fillId="3" borderId="0" xfId="0" applyFill="1" applyAlignment="1">
      <alignment horizontal="center" wrapText="1"/>
    </xf>
    <xf numFmtId="0" fontId="9" fillId="3" borderId="0" xfId="0" applyFont="1" applyFill="1" applyAlignment="1">
      <alignment horizontal="left" vertical="center" wrapText="1"/>
    </xf>
    <xf numFmtId="0" fontId="9" fillId="3" borderId="0" xfId="0" applyFont="1" applyFill="1" applyAlignment="1">
      <alignment horizontal="left" vertical="center"/>
    </xf>
    <xf numFmtId="0" fontId="21" fillId="0" borderId="0" xfId="0" applyFont="1" applyAlignment="1" applyProtection="1">
      <alignment horizontal="center" vertical="top" wrapText="1"/>
      <protection hidden="1"/>
    </xf>
    <xf numFmtId="0" fontId="9" fillId="2" borderId="19" xfId="0" applyFont="1" applyFill="1" applyBorder="1" applyAlignment="1">
      <alignment vertical="center" wrapText="1"/>
    </xf>
    <xf numFmtId="0" fontId="0" fillId="0" borderId="19" xfId="0" applyBorder="1" applyAlignment="1">
      <alignment vertical="center" wrapText="1"/>
    </xf>
    <xf numFmtId="0" fontId="8" fillId="4" borderId="4" xfId="0" applyFont="1" applyFill="1" applyBorder="1" applyAlignment="1" applyProtection="1">
      <alignment horizontal="center" vertical="center" wrapText="1"/>
      <protection hidden="1"/>
    </xf>
    <xf numFmtId="0" fontId="8" fillId="4" borderId="5" xfId="0" applyFont="1" applyFill="1" applyBorder="1" applyAlignment="1" applyProtection="1">
      <alignment horizontal="center" vertical="center" wrapText="1"/>
      <protection hidden="1"/>
    </xf>
    <xf numFmtId="0" fontId="0" fillId="0" borderId="6" xfId="0" applyBorder="1" applyAlignment="1">
      <alignment horizontal="center" vertical="center" wrapText="1"/>
    </xf>
    <xf numFmtId="0" fontId="7" fillId="0" borderId="40" xfId="0" applyFont="1" applyBorder="1" applyAlignment="1" applyProtection="1">
      <alignment horizontal="left" vertical="center" wrapText="1"/>
      <protection hidden="1"/>
    </xf>
    <xf numFmtId="0" fontId="5" fillId="0" borderId="41" xfId="0" applyFont="1" applyBorder="1" applyAlignment="1" applyProtection="1">
      <alignment horizontal="left" vertical="center" wrapText="1"/>
      <protection hidden="1"/>
    </xf>
    <xf numFmtId="0" fontId="7" fillId="0" borderId="51" xfId="0" applyFont="1" applyBorder="1" applyAlignment="1" applyProtection="1">
      <alignment horizontal="left" vertical="center" wrapText="1"/>
      <protection hidden="1"/>
    </xf>
    <xf numFmtId="0" fontId="5" fillId="0" borderId="52" xfId="0" applyFont="1" applyBorder="1" applyAlignment="1" applyProtection="1">
      <alignment horizontal="left" vertical="center" wrapText="1"/>
      <protection hidden="1"/>
    </xf>
    <xf numFmtId="0" fontId="7" fillId="0" borderId="24" xfId="0" applyFont="1" applyBorder="1" applyAlignment="1" applyProtection="1">
      <alignment horizontal="center" vertical="center" wrapText="1"/>
      <protection hidden="1"/>
    </xf>
    <xf numFmtId="0" fontId="7" fillId="0" borderId="27" xfId="0" applyFont="1" applyBorder="1" applyAlignment="1" applyProtection="1">
      <alignment horizontal="center" vertical="center" wrapText="1"/>
      <protection hidden="1"/>
    </xf>
    <xf numFmtId="0" fontId="7" fillId="0" borderId="30" xfId="0" applyFont="1" applyBorder="1" applyAlignment="1" applyProtection="1">
      <alignment horizontal="center" vertical="center" wrapText="1"/>
      <protection hidden="1"/>
    </xf>
    <xf numFmtId="0" fontId="5" fillId="0" borderId="30" xfId="0" applyFont="1" applyBorder="1" applyAlignment="1" applyProtection="1">
      <alignment horizontal="center" wrapText="1"/>
      <protection hidden="1"/>
    </xf>
    <xf numFmtId="0" fontId="4" fillId="0" borderId="0" xfId="0" applyFont="1" applyAlignment="1" applyProtection="1">
      <alignment horizontal="center" vertical="top" wrapText="1"/>
      <protection hidden="1"/>
    </xf>
    <xf numFmtId="0" fontId="21" fillId="0" borderId="0" xfId="0" applyFont="1" applyAlignment="1" applyProtection="1">
      <alignment vertical="top" wrapText="1"/>
      <protection hidden="1"/>
    </xf>
    <xf numFmtId="3" fontId="7" fillId="3" borderId="61" xfId="0" applyNumberFormat="1" applyFont="1" applyFill="1" applyBorder="1" applyAlignment="1" applyProtection="1">
      <alignment horizontal="center" vertical="center"/>
      <protection hidden="1"/>
    </xf>
    <xf numFmtId="3" fontId="7" fillId="3" borderId="5" xfId="0" applyNumberFormat="1" applyFont="1" applyFill="1" applyBorder="1" applyAlignment="1" applyProtection="1">
      <alignment horizontal="center" vertical="center"/>
      <protection hidden="1"/>
    </xf>
    <xf numFmtId="3" fontId="7" fillId="3" borderId="6" xfId="0" applyNumberFormat="1" applyFont="1" applyFill="1" applyBorder="1" applyAlignment="1" applyProtection="1">
      <alignment horizontal="center" vertical="center"/>
      <protection hidden="1"/>
    </xf>
    <xf numFmtId="0" fontId="7" fillId="0" borderId="32" xfId="0" applyFont="1" applyBorder="1" applyAlignment="1" applyProtection="1">
      <alignment horizontal="left" vertical="center" wrapText="1"/>
      <protection hidden="1"/>
    </xf>
    <xf numFmtId="0" fontId="5" fillId="0" borderId="33" xfId="0" applyFont="1" applyBorder="1" applyAlignment="1" applyProtection="1">
      <alignment horizontal="left" vertical="center" wrapText="1"/>
      <protection hidden="1"/>
    </xf>
    <xf numFmtId="0" fontId="14" fillId="0" borderId="12" xfId="0" applyFont="1" applyBorder="1" applyAlignment="1" applyProtection="1">
      <alignment horizontal="left" wrapText="1"/>
      <protection hidden="1"/>
    </xf>
    <xf numFmtId="0" fontId="14" fillId="0" borderId="8" xfId="0" applyFont="1" applyBorder="1" applyAlignment="1" applyProtection="1">
      <alignment horizontal="left" wrapText="1"/>
      <protection hidden="1"/>
    </xf>
    <xf numFmtId="0" fontId="14" fillId="0" borderId="0" xfId="0" applyFont="1" applyAlignment="1" applyProtection="1">
      <alignment horizontal="left" wrapText="1"/>
      <protection hidden="1"/>
    </xf>
    <xf numFmtId="0" fontId="14" fillId="0" borderId="10" xfId="0" applyFont="1" applyBorder="1" applyAlignment="1" applyProtection="1">
      <alignment horizontal="left" wrapText="1"/>
      <protection hidden="1"/>
    </xf>
    <xf numFmtId="0" fontId="14" fillId="0" borderId="1" xfId="0" applyFont="1" applyBorder="1" applyAlignment="1" applyProtection="1">
      <alignment horizontal="left" wrapText="1"/>
      <protection hidden="1"/>
    </xf>
    <xf numFmtId="0" fontId="7" fillId="0" borderId="25" xfId="0" applyFont="1" applyBorder="1" applyAlignment="1" applyProtection="1">
      <alignment horizontal="center" vertical="center" wrapText="1"/>
      <protection hidden="1"/>
    </xf>
    <xf numFmtId="0" fontId="7" fillId="0" borderId="28" xfId="0" applyFont="1" applyBorder="1" applyAlignment="1" applyProtection="1">
      <alignment horizontal="center" vertical="center" wrapText="1"/>
      <protection hidden="1"/>
    </xf>
    <xf numFmtId="0" fontId="7" fillId="0" borderId="31" xfId="0" applyFont="1" applyBorder="1" applyAlignment="1" applyProtection="1">
      <alignment horizontal="center" vertical="center" wrapText="1"/>
      <protection hidden="1"/>
    </xf>
    <xf numFmtId="0" fontId="7" fillId="0" borderId="23" xfId="0" applyFont="1" applyBorder="1" applyAlignment="1" applyProtection="1">
      <alignment horizontal="center" vertical="center" wrapText="1"/>
      <protection hidden="1"/>
    </xf>
    <xf numFmtId="0" fontId="5" fillId="0" borderId="24" xfId="0" applyFont="1" applyBorder="1" applyAlignment="1" applyProtection="1">
      <alignment horizontal="center" wrapText="1"/>
      <protection hidden="1"/>
    </xf>
    <xf numFmtId="0" fontId="5" fillId="0" borderId="25" xfId="0" applyFont="1" applyBorder="1" applyAlignment="1" applyProtection="1">
      <alignment horizontal="center" wrapText="1"/>
      <protection hidden="1"/>
    </xf>
    <xf numFmtId="0" fontId="7" fillId="0" borderId="27" xfId="0" applyFont="1" applyBorder="1" applyAlignment="1" applyProtection="1">
      <alignment horizontal="left" vertical="center" wrapText="1"/>
      <protection hidden="1"/>
    </xf>
    <xf numFmtId="0" fontId="0" fillId="0" borderId="28" xfId="0" applyBorder="1" applyAlignment="1">
      <alignment horizontal="left" wrapText="1"/>
    </xf>
    <xf numFmtId="0" fontId="5" fillId="0" borderId="30" xfId="0" applyFont="1" applyBorder="1" applyAlignment="1" applyProtection="1">
      <alignment horizontal="left" wrapText="1"/>
      <protection hidden="1"/>
    </xf>
    <xf numFmtId="0" fontId="0" fillId="0" borderId="31" xfId="0" applyBorder="1" applyAlignment="1">
      <alignment horizontal="left" wrapText="1"/>
    </xf>
    <xf numFmtId="0" fontId="7" fillId="0" borderId="26" xfId="0" applyFont="1" applyBorder="1" applyAlignment="1" applyProtection="1">
      <alignment horizontal="center" vertical="center" wrapText="1"/>
      <protection hidden="1"/>
    </xf>
    <xf numFmtId="0" fontId="5" fillId="0" borderId="29" xfId="0" applyFont="1" applyBorder="1" applyAlignment="1" applyProtection="1">
      <alignment horizontal="center" wrapText="1"/>
      <protection hidden="1"/>
    </xf>
    <xf numFmtId="0" fontId="5" fillId="0" borderId="26" xfId="0" applyFont="1" applyBorder="1" applyAlignment="1" applyProtection="1">
      <alignment horizontal="center" wrapText="1"/>
      <protection hidden="1"/>
    </xf>
    <xf numFmtId="167" fontId="7" fillId="4" borderId="4" xfId="0" applyNumberFormat="1" applyFont="1" applyFill="1" applyBorder="1" applyAlignment="1" applyProtection="1">
      <alignment horizontal="center" vertical="center"/>
      <protection hidden="1"/>
    </xf>
    <xf numFmtId="167" fontId="9" fillId="4" borderId="5" xfId="0" applyNumberFormat="1" applyFont="1" applyFill="1" applyBorder="1" applyAlignment="1">
      <alignment horizontal="center" vertical="center"/>
    </xf>
    <xf numFmtId="167" fontId="9" fillId="4" borderId="6" xfId="0" applyNumberFormat="1" applyFont="1" applyFill="1" applyBorder="1" applyAlignment="1">
      <alignment horizontal="center" vertical="center"/>
    </xf>
    <xf numFmtId="0" fontId="7" fillId="3" borderId="10" xfId="0" applyFont="1" applyFill="1" applyBorder="1" applyAlignment="1" applyProtection="1">
      <alignment horizontal="center" vertical="center" wrapText="1"/>
      <protection hidden="1"/>
    </xf>
    <xf numFmtId="0" fontId="0" fillId="3" borderId="1" xfId="0" applyFill="1" applyBorder="1" applyAlignment="1">
      <alignment horizontal="center" vertical="center" wrapText="1"/>
    </xf>
  </cellXfs>
  <cellStyles count="8">
    <cellStyle name="Calculation" xfId="4" builtinId="22"/>
    <cellStyle name="Currency" xfId="2" builtinId="4"/>
    <cellStyle name="Hyperlink 2" xfId="7" xr:uid="{305070F0-F8CE-4677-A453-9AEF9B650422}"/>
    <cellStyle name="Input" xfId="3" builtinId="20"/>
    <cellStyle name="Normal" xfId="0" builtinId="0"/>
    <cellStyle name="Normal 2" xfId="1" xr:uid="{41C4D737-84D9-4B9A-BBE8-C18541BCE237}"/>
    <cellStyle name="Normal 3" xfId="6" xr:uid="{CE48A889-4955-4E1B-9012-6444EFA93990}"/>
    <cellStyle name="Normal 5" xfId="5" xr:uid="{790DC98C-958A-421A-9614-0772C370D5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28575</xdr:rowOff>
    </xdr:from>
    <xdr:to>
      <xdr:col>0</xdr:col>
      <xdr:colOff>1150144</xdr:colOff>
      <xdr:row>3</xdr:row>
      <xdr:rowOff>228599</xdr:rowOff>
    </xdr:to>
    <xdr:pic>
      <xdr:nvPicPr>
        <xdr:cNvPr id="2" name="Picture 1">
          <a:extLst>
            <a:ext uri="{FF2B5EF4-FFF2-40B4-BE49-F238E27FC236}">
              <a16:creationId xmlns:a16="http://schemas.microsoft.com/office/drawing/2014/main" id="{7EBD7F95-E25B-4C1B-A9CB-9E36EBFD18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30250" y="47625"/>
          <a:ext cx="11430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142875</xdr:colOff>
      <xdr:row>1</xdr:row>
      <xdr:rowOff>95250</xdr:rowOff>
    </xdr:from>
    <xdr:to>
      <xdr:col>10</xdr:col>
      <xdr:colOff>797719</xdr:colOff>
      <xdr:row>4</xdr:row>
      <xdr:rowOff>107156</xdr:rowOff>
    </xdr:to>
    <xdr:pic>
      <xdr:nvPicPr>
        <xdr:cNvPr id="3" name="Picture 2" descr="download.jpg">
          <a:extLst>
            <a:ext uri="{FF2B5EF4-FFF2-40B4-BE49-F238E27FC236}">
              <a16:creationId xmlns:a16="http://schemas.microsoft.com/office/drawing/2014/main" id="{4087316D-1CB3-43FF-BC08-2B8E95FB2DB3}"/>
            </a:ext>
          </a:extLst>
        </xdr:cNvPr>
        <xdr:cNvPicPr>
          <a:picLocks noChangeAspect="1"/>
        </xdr:cNvPicPr>
      </xdr:nvPicPr>
      <xdr:blipFill>
        <a:blip xmlns:r="http://schemas.openxmlformats.org/officeDocument/2006/relationships" r:embed="rId2" cstate="print"/>
        <a:stretch>
          <a:fillRect/>
        </a:stretch>
      </xdr:blipFill>
      <xdr:spPr>
        <a:xfrm>
          <a:off x="6819900" y="142875"/>
          <a:ext cx="1457325" cy="857250"/>
        </a:xfrm>
        <a:prstGeom prst="rect">
          <a:avLst/>
        </a:prstGeom>
      </xdr:spPr>
    </xdr:pic>
    <xdr:clientData/>
  </xdr:twoCellAnchor>
  <xdr:twoCellAnchor>
    <xdr:from>
      <xdr:col>0</xdr:col>
      <xdr:colOff>23812</xdr:colOff>
      <xdr:row>43</xdr:row>
      <xdr:rowOff>357188</xdr:rowOff>
    </xdr:from>
    <xdr:to>
      <xdr:col>6</xdr:col>
      <xdr:colOff>11905</xdr:colOff>
      <xdr:row>44</xdr:row>
      <xdr:rowOff>297657</xdr:rowOff>
    </xdr:to>
    <xdr:sp macro="" textlink="">
      <xdr:nvSpPr>
        <xdr:cNvPr id="4" name="TextBox 3">
          <a:extLst>
            <a:ext uri="{FF2B5EF4-FFF2-40B4-BE49-F238E27FC236}">
              <a16:creationId xmlns:a16="http://schemas.microsoft.com/office/drawing/2014/main" id="{981C5001-DB1B-4649-9527-4C4918BFCD31}"/>
            </a:ext>
          </a:extLst>
        </xdr:cNvPr>
        <xdr:cNvSpPr txBox="1"/>
      </xdr:nvSpPr>
      <xdr:spPr>
        <a:xfrm>
          <a:off x="23812" y="12215813"/>
          <a:ext cx="4674393" cy="321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IE" sz="1100" b="1">
              <a:solidFill>
                <a:srgbClr val="FF0000"/>
              </a:solidFill>
            </a:rPr>
            <a:t>Engineering</a:t>
          </a:r>
          <a:r>
            <a:rPr lang="en-IE" sz="1100" b="1" baseline="0">
              <a:solidFill>
                <a:srgbClr val="FF0000"/>
              </a:solidFill>
            </a:rPr>
            <a:t> Inspector:_________________________  Date:__________</a:t>
          </a:r>
          <a:endParaRPr lang="en-IE" sz="1100" b="1">
            <a:solidFill>
              <a:srgbClr val="FF0000"/>
            </a:solidFill>
          </a:endParaRPr>
        </a:p>
      </xdr:txBody>
    </xdr:sp>
    <xdr:clientData/>
  </xdr:twoCellAnchor>
  <xdr:twoCellAnchor>
    <xdr:from>
      <xdr:col>0</xdr:col>
      <xdr:colOff>0</xdr:colOff>
      <xdr:row>45</xdr:row>
      <xdr:rowOff>230188</xdr:rowOff>
    </xdr:from>
    <xdr:to>
      <xdr:col>5</xdr:col>
      <xdr:colOff>714374</xdr:colOff>
      <xdr:row>47</xdr:row>
      <xdr:rowOff>47625</xdr:rowOff>
    </xdr:to>
    <xdr:sp macro="" textlink="">
      <xdr:nvSpPr>
        <xdr:cNvPr id="5" name="TextBox 4">
          <a:extLst>
            <a:ext uri="{FF2B5EF4-FFF2-40B4-BE49-F238E27FC236}">
              <a16:creationId xmlns:a16="http://schemas.microsoft.com/office/drawing/2014/main" id="{E8FF197B-3F2A-4782-B4C7-042ABA7B513C}"/>
            </a:ext>
          </a:extLst>
        </xdr:cNvPr>
        <xdr:cNvSpPr txBox="1"/>
      </xdr:nvSpPr>
      <xdr:spPr>
        <a:xfrm>
          <a:off x="0" y="12774613"/>
          <a:ext cx="4533899" cy="322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IE" sz="1100" b="1">
              <a:solidFill>
                <a:srgbClr val="FF0000"/>
              </a:solidFill>
            </a:rPr>
            <a:t>Regional</a:t>
          </a:r>
          <a:r>
            <a:rPr lang="en-IE" sz="1100" b="1" baseline="0">
              <a:solidFill>
                <a:srgbClr val="FF0000"/>
              </a:solidFill>
            </a:rPr>
            <a:t> Manager:___</a:t>
          </a:r>
          <a:r>
            <a:rPr kumimoji="0" lang="en-IE" sz="1100" b="1" i="0" u="none" strike="noStrike" kern="0" cap="none" spc="0" normalizeH="0" baseline="0" noProof="0">
              <a:ln>
                <a:noFill/>
              </a:ln>
              <a:solidFill>
                <a:srgbClr val="FF0000"/>
              </a:solidFill>
              <a:effectLst/>
              <a:uLnTx/>
              <a:uFillTx/>
              <a:latin typeface="+mn-lt"/>
              <a:ea typeface="+mn-ea"/>
              <a:cs typeface="+mn-cs"/>
            </a:rPr>
            <a:t>_________________________  Date:__________</a:t>
          </a:r>
        </a:p>
        <a:p>
          <a:pPr algn="l"/>
          <a:endParaRPr lang="en-IE" sz="1100" b="1">
            <a:solidFill>
              <a:srgbClr val="FF0000"/>
            </a:solidFill>
          </a:endParaRPr>
        </a:p>
      </xdr:txBody>
    </xdr:sp>
    <xdr:clientData/>
  </xdr:twoCellAnchor>
  <xdr:twoCellAnchor>
    <xdr:from>
      <xdr:col>5</xdr:col>
      <xdr:colOff>777875</xdr:colOff>
      <xdr:row>43</xdr:row>
      <xdr:rowOff>202410</xdr:rowOff>
    </xdr:from>
    <xdr:to>
      <xdr:col>11</xdr:col>
      <xdr:colOff>275167</xdr:colOff>
      <xdr:row>45</xdr:row>
      <xdr:rowOff>59534</xdr:rowOff>
    </xdr:to>
    <xdr:sp macro="" textlink="">
      <xdr:nvSpPr>
        <xdr:cNvPr id="6" name="TextBox 5">
          <a:extLst>
            <a:ext uri="{FF2B5EF4-FFF2-40B4-BE49-F238E27FC236}">
              <a16:creationId xmlns:a16="http://schemas.microsoft.com/office/drawing/2014/main" id="{761E223D-CD5F-4739-8F15-2207DA422988}"/>
            </a:ext>
          </a:extLst>
        </xdr:cNvPr>
        <xdr:cNvSpPr txBox="1"/>
      </xdr:nvSpPr>
      <xdr:spPr>
        <a:xfrm>
          <a:off x="4597400" y="12061035"/>
          <a:ext cx="3974042" cy="542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IE" sz="1100" b="1" i="0" u="none" strike="noStrike" kern="0" cap="none" spc="0" normalizeH="0" baseline="0" noProof="0">
              <a:ln>
                <a:noFill/>
              </a:ln>
              <a:solidFill>
                <a:srgbClr val="FF0000"/>
              </a:solidFill>
              <a:effectLst/>
              <a:uLnTx/>
              <a:uFillTx/>
              <a:latin typeface="+mn-lt"/>
              <a:ea typeface="+mn-ea"/>
              <a:cs typeface="+mn-cs"/>
            </a:rPr>
            <a:t>Head of Roads Capital Programme</a:t>
          </a:r>
          <a:r>
            <a:rPr lang="en-IE" sz="1100" b="1">
              <a:solidFill>
                <a:srgbClr val="FF0000"/>
              </a:solidFill>
            </a:rPr>
            <a:t>:_______________________  Date:__________</a:t>
          </a:r>
        </a:p>
      </xdr:txBody>
    </xdr:sp>
    <xdr:clientData/>
  </xdr:twoCellAnchor>
  <xdr:twoCellAnchor>
    <xdr:from>
      <xdr:col>0</xdr:col>
      <xdr:colOff>0</xdr:colOff>
      <xdr:row>48</xdr:row>
      <xdr:rowOff>79376</xdr:rowOff>
    </xdr:from>
    <xdr:to>
      <xdr:col>5</xdr:col>
      <xdr:colOff>714374</xdr:colOff>
      <xdr:row>50</xdr:row>
      <xdr:rowOff>103187</xdr:rowOff>
    </xdr:to>
    <xdr:sp macro="" textlink="">
      <xdr:nvSpPr>
        <xdr:cNvPr id="7" name="TextBox 6">
          <a:extLst>
            <a:ext uri="{FF2B5EF4-FFF2-40B4-BE49-F238E27FC236}">
              <a16:creationId xmlns:a16="http://schemas.microsoft.com/office/drawing/2014/main" id="{0EB25970-6021-4833-9569-5387BEA0B7D6}"/>
            </a:ext>
          </a:extLst>
        </xdr:cNvPr>
        <xdr:cNvSpPr txBox="1"/>
      </xdr:nvSpPr>
      <xdr:spPr>
        <a:xfrm>
          <a:off x="0" y="13309601"/>
          <a:ext cx="4533899" cy="328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IE" sz="1100" b="1" baseline="0">
              <a:solidFill>
                <a:srgbClr val="FF0000"/>
              </a:solidFill>
            </a:rPr>
            <a:t>Project Services:___</a:t>
          </a:r>
          <a:r>
            <a:rPr kumimoji="0" lang="en-IE" sz="1100" b="1" i="0" u="none" strike="noStrike" kern="0" cap="none" spc="0" normalizeH="0" baseline="0" noProof="0">
              <a:ln>
                <a:noFill/>
              </a:ln>
              <a:solidFill>
                <a:srgbClr val="FF0000"/>
              </a:solidFill>
              <a:effectLst/>
              <a:uLnTx/>
              <a:uFillTx/>
              <a:latin typeface="+mn-lt"/>
              <a:ea typeface="+mn-ea"/>
              <a:cs typeface="+mn-cs"/>
            </a:rPr>
            <a:t>___________________________  Date:__________</a:t>
          </a:r>
        </a:p>
        <a:p>
          <a:pPr algn="l"/>
          <a:endParaRPr lang="en-IE" sz="1100" b="1">
            <a:solidFill>
              <a:srgbClr val="FF0000"/>
            </a:solidFill>
          </a:endParaRPr>
        </a:p>
      </xdr:txBody>
    </xdr:sp>
    <xdr:clientData/>
  </xdr:twoCellAnchor>
  <xdr:twoCellAnchor>
    <xdr:from>
      <xdr:col>5</xdr:col>
      <xdr:colOff>762000</xdr:colOff>
      <xdr:row>45</xdr:row>
      <xdr:rowOff>146844</xdr:rowOff>
    </xdr:from>
    <xdr:to>
      <xdr:col>11</xdr:col>
      <xdr:colOff>99220</xdr:colOff>
      <xdr:row>47</xdr:row>
      <xdr:rowOff>134936</xdr:rowOff>
    </xdr:to>
    <xdr:sp macro="" textlink="">
      <xdr:nvSpPr>
        <xdr:cNvPr id="8" name="TextBox 7">
          <a:extLst>
            <a:ext uri="{FF2B5EF4-FFF2-40B4-BE49-F238E27FC236}">
              <a16:creationId xmlns:a16="http://schemas.microsoft.com/office/drawing/2014/main" id="{844D722F-0760-4E86-AD30-04D227343E57}"/>
            </a:ext>
          </a:extLst>
        </xdr:cNvPr>
        <xdr:cNvSpPr txBox="1"/>
      </xdr:nvSpPr>
      <xdr:spPr>
        <a:xfrm>
          <a:off x="4581525" y="12691269"/>
          <a:ext cx="3813970" cy="492917"/>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IE" sz="1100" b="1" i="0" u="none" strike="noStrike" kern="0" cap="none" spc="0" normalizeH="0" baseline="0" noProof="0">
              <a:ln>
                <a:noFill/>
              </a:ln>
              <a:solidFill>
                <a:srgbClr val="FF0000"/>
              </a:solidFill>
              <a:effectLst/>
              <a:uLnTx/>
              <a:uFillTx/>
              <a:latin typeface="Calibri"/>
              <a:ea typeface="+mn-ea"/>
              <a:cs typeface="+mn-cs"/>
            </a:rPr>
            <a:t>Director of Capital Programme:__________________________  Date:__________</a:t>
          </a:r>
        </a:p>
      </xdr:txBody>
    </xdr:sp>
    <xdr:clientData/>
  </xdr:twoCellAnchor>
  <xdr:twoCellAnchor>
    <xdr:from>
      <xdr:col>5</xdr:col>
      <xdr:colOff>777875</xdr:colOff>
      <xdr:row>48</xdr:row>
      <xdr:rowOff>71435</xdr:rowOff>
    </xdr:from>
    <xdr:to>
      <xdr:col>12</xdr:col>
      <xdr:colOff>75406</xdr:colOff>
      <xdr:row>50</xdr:row>
      <xdr:rowOff>87312</xdr:rowOff>
    </xdr:to>
    <xdr:sp macro="" textlink="">
      <xdr:nvSpPr>
        <xdr:cNvPr id="9" name="TextBox 8">
          <a:extLst>
            <a:ext uri="{FF2B5EF4-FFF2-40B4-BE49-F238E27FC236}">
              <a16:creationId xmlns:a16="http://schemas.microsoft.com/office/drawing/2014/main" id="{85A2B1C4-060E-48E5-8B90-79A37B2795C2}"/>
            </a:ext>
          </a:extLst>
        </xdr:cNvPr>
        <xdr:cNvSpPr txBox="1"/>
      </xdr:nvSpPr>
      <xdr:spPr>
        <a:xfrm>
          <a:off x="4597400" y="13301660"/>
          <a:ext cx="4060031" cy="320677"/>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IE" sz="1100" b="1" i="0" u="none" strike="noStrike" kern="0" cap="none" spc="0" normalizeH="0" baseline="0" noProof="0">
              <a:ln>
                <a:noFill/>
              </a:ln>
              <a:solidFill>
                <a:srgbClr val="FF0000"/>
              </a:solidFill>
              <a:effectLst/>
              <a:uLnTx/>
              <a:uFillTx/>
              <a:latin typeface="+mn-lt"/>
              <a:ea typeface="+mn-ea"/>
              <a:cs typeface="+mn-cs"/>
            </a:rPr>
            <a:t>Chief Executive</a:t>
          </a:r>
          <a:r>
            <a:rPr kumimoji="0" lang="en-IE" sz="1100" b="1" i="0" u="none" strike="noStrike" kern="0" cap="none" spc="0" normalizeH="0" baseline="0" noProof="0">
              <a:ln>
                <a:noFill/>
              </a:ln>
              <a:solidFill>
                <a:srgbClr val="FF0000"/>
              </a:solidFill>
              <a:effectLst/>
              <a:uLnTx/>
              <a:uFillTx/>
              <a:latin typeface="Calibri"/>
              <a:ea typeface="+mn-ea"/>
              <a:cs typeface="+mn-cs"/>
            </a:rPr>
            <a:t>:_______________________ Date:___________</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AF04E-C9C9-4A5F-A914-E1E0175F09AB}">
  <sheetPr>
    <pageSetUpPr fitToPage="1"/>
  </sheetPr>
  <dimension ref="A1:K73"/>
  <sheetViews>
    <sheetView tabSelected="1" topLeftCell="A46" zoomScale="90" zoomScaleNormal="90" workbookViewId="0">
      <selection activeCell="B47" sqref="B47"/>
    </sheetView>
  </sheetViews>
  <sheetFormatPr defaultColWidth="9.140625" defaultRowHeight="14.25" x14ac:dyDescent="0.2"/>
  <cols>
    <col min="1" max="1" width="3.42578125" style="231" customWidth="1"/>
    <col min="2" max="2" width="5.140625" style="231" customWidth="1"/>
    <col min="3" max="3" width="45.5703125" style="231" customWidth="1"/>
    <col min="4" max="4" width="13.5703125" style="231" customWidth="1"/>
    <col min="5" max="5" width="9.140625" style="231"/>
    <col min="6" max="6" width="14.140625" style="231" customWidth="1"/>
    <col min="7" max="7" width="17.85546875" style="231" customWidth="1"/>
    <col min="8" max="9" width="9.140625" style="231"/>
    <col min="10" max="10" width="9.140625" style="231" customWidth="1"/>
    <col min="11" max="11" width="6.140625" style="278" hidden="1" customWidth="1"/>
    <col min="12" max="16384" width="9.140625" style="231"/>
  </cols>
  <sheetData>
    <row r="1" spans="1:11" ht="18" customHeight="1" x14ac:dyDescent="0.3">
      <c r="A1" s="298" t="s">
        <v>143</v>
      </c>
      <c r="B1" s="299"/>
      <c r="C1" s="299"/>
      <c r="D1" s="300"/>
      <c r="E1" s="300"/>
      <c r="F1" s="300"/>
      <c r="G1" s="301"/>
    </row>
    <row r="2" spans="1:11" s="181" customFormat="1" ht="15" customHeight="1" x14ac:dyDescent="0.25">
      <c r="A2" s="247" t="s">
        <v>134</v>
      </c>
      <c r="B2" s="245"/>
      <c r="C2" s="245"/>
      <c r="D2" s="245"/>
      <c r="E2" s="248" t="s">
        <v>135</v>
      </c>
      <c r="F2" s="245"/>
      <c r="G2" s="236"/>
      <c r="K2" s="277"/>
    </row>
    <row r="3" spans="1:11" s="181" customFormat="1" ht="12.75" customHeight="1" x14ac:dyDescent="0.25">
      <c r="A3" s="235"/>
      <c r="B3" s="245"/>
      <c r="C3" s="245"/>
      <c r="D3" s="245"/>
      <c r="E3" s="245"/>
      <c r="F3" s="245"/>
      <c r="G3" s="236"/>
      <c r="K3" s="277"/>
    </row>
    <row r="4" spans="1:11" s="181" customFormat="1" ht="12.75" customHeight="1" x14ac:dyDescent="0.25">
      <c r="A4" s="247" t="s">
        <v>132</v>
      </c>
      <c r="B4" s="245"/>
      <c r="C4" s="245"/>
      <c r="D4" s="245"/>
      <c r="E4" s="248" t="s">
        <v>136</v>
      </c>
      <c r="F4" s="245"/>
      <c r="G4" s="236"/>
      <c r="K4" s="277"/>
    </row>
    <row r="5" spans="1:11" s="181" customFormat="1" ht="12.75" customHeight="1" thickBot="1" x14ac:dyDescent="0.3">
      <c r="A5" s="237"/>
      <c r="B5" s="238"/>
      <c r="C5" s="238"/>
      <c r="D5" s="238"/>
      <c r="E5" s="238"/>
      <c r="F5" s="238"/>
      <c r="G5" s="239"/>
      <c r="K5" s="277"/>
    </row>
    <row r="6" spans="1:11" s="181" customFormat="1" ht="6" customHeight="1" x14ac:dyDescent="0.25">
      <c r="A6" s="232"/>
      <c r="B6" s="233"/>
      <c r="C6" s="233"/>
      <c r="D6" s="240"/>
      <c r="E6" s="233"/>
      <c r="F6" s="233"/>
      <c r="G6" s="234"/>
      <c r="K6" s="277"/>
    </row>
    <row r="7" spans="1:11" s="181" customFormat="1" ht="15" x14ac:dyDescent="0.25">
      <c r="A7" s="235" t="s">
        <v>133</v>
      </c>
      <c r="B7" s="245"/>
      <c r="C7" s="245"/>
      <c r="D7" s="241" t="s">
        <v>31</v>
      </c>
      <c r="E7" s="245"/>
      <c r="F7" s="245"/>
      <c r="G7" s="236"/>
      <c r="K7" s="277"/>
    </row>
    <row r="8" spans="1:11" s="181" customFormat="1" ht="6" customHeight="1" thickBot="1" x14ac:dyDescent="0.3">
      <c r="A8" s="237"/>
      <c r="B8" s="238"/>
      <c r="C8" s="238"/>
      <c r="D8" s="242"/>
      <c r="E8" s="238"/>
      <c r="F8" s="238"/>
      <c r="G8" s="239"/>
      <c r="K8" s="277"/>
    </row>
    <row r="9" spans="1:11" ht="15" x14ac:dyDescent="0.25">
      <c r="A9" s="182"/>
      <c r="B9" s="183" t="s">
        <v>108</v>
      </c>
      <c r="C9" s="183"/>
      <c r="D9" s="302"/>
      <c r="E9" s="183" t="s">
        <v>109</v>
      </c>
      <c r="F9" s="183"/>
      <c r="G9" s="273">
        <v>0</v>
      </c>
    </row>
    <row r="10" spans="1:11" ht="15.75" thickBot="1" x14ac:dyDescent="0.3">
      <c r="A10" s="184"/>
      <c r="B10" s="185" t="s">
        <v>110</v>
      </c>
      <c r="C10" s="185"/>
      <c r="D10" s="303"/>
      <c r="E10" s="185" t="s">
        <v>111</v>
      </c>
      <c r="F10" s="185"/>
      <c r="G10" s="274">
        <f>D14+D13</f>
        <v>0</v>
      </c>
    </row>
    <row r="11" spans="1:11" x14ac:dyDescent="0.2">
      <c r="A11" s="186">
        <v>1</v>
      </c>
      <c r="B11" s="187" t="s">
        <v>0</v>
      </c>
      <c r="C11" s="188"/>
      <c r="D11" s="189" t="s">
        <v>1</v>
      </c>
      <c r="E11" s="189" t="s">
        <v>2</v>
      </c>
      <c r="F11" s="190" t="s">
        <v>3</v>
      </c>
      <c r="G11" s="191" t="s">
        <v>4</v>
      </c>
    </row>
    <row r="12" spans="1:11" x14ac:dyDescent="0.2">
      <c r="A12" s="192"/>
      <c r="B12" s="193" t="s">
        <v>5</v>
      </c>
      <c r="C12" s="194" t="s">
        <v>112</v>
      </c>
      <c r="D12" s="287"/>
      <c r="E12" s="195" t="s">
        <v>6</v>
      </c>
      <c r="F12" s="279">
        <v>5000</v>
      </c>
      <c r="G12" s="280">
        <f>(F12*D12)</f>
        <v>0</v>
      </c>
    </row>
    <row r="13" spans="1:11" x14ac:dyDescent="0.2">
      <c r="A13" s="192"/>
      <c r="B13" s="196" t="s">
        <v>7</v>
      </c>
      <c r="C13" s="197" t="s">
        <v>113</v>
      </c>
      <c r="D13" s="288"/>
      <c r="E13" s="195" t="s">
        <v>6</v>
      </c>
      <c r="F13" s="281"/>
      <c r="G13" s="282">
        <f t="shared" ref="G13:G14" si="0">F13*D13</f>
        <v>0</v>
      </c>
    </row>
    <row r="14" spans="1:11" x14ac:dyDescent="0.2">
      <c r="A14" s="192"/>
      <c r="B14" s="198" t="s">
        <v>8</v>
      </c>
      <c r="C14" s="197" t="s">
        <v>114</v>
      </c>
      <c r="D14" s="288"/>
      <c r="E14" s="195" t="s">
        <v>6</v>
      </c>
      <c r="F14" s="283"/>
      <c r="G14" s="282">
        <f t="shared" si="0"/>
        <v>0</v>
      </c>
    </row>
    <row r="15" spans="1:11" x14ac:dyDescent="0.2">
      <c r="A15" s="192"/>
      <c r="B15" s="198" t="s">
        <v>9</v>
      </c>
      <c r="C15" s="197" t="s">
        <v>115</v>
      </c>
      <c r="D15" s="289"/>
      <c r="E15" s="195" t="s">
        <v>13</v>
      </c>
      <c r="F15" s="279"/>
      <c r="G15" s="282">
        <f>F15*D15</f>
        <v>0</v>
      </c>
    </row>
    <row r="16" spans="1:11" x14ac:dyDescent="0.2">
      <c r="A16" s="192"/>
      <c r="B16" s="198" t="s">
        <v>10</v>
      </c>
      <c r="C16" s="197" t="s">
        <v>137</v>
      </c>
      <c r="D16" s="290"/>
      <c r="E16" s="195" t="s">
        <v>13</v>
      </c>
      <c r="F16" s="279"/>
      <c r="G16" s="282">
        <f>F16*D16</f>
        <v>0</v>
      </c>
    </row>
    <row r="17" spans="1:11" x14ac:dyDescent="0.2">
      <c r="A17" s="192"/>
      <c r="B17" s="198" t="s">
        <v>11</v>
      </c>
      <c r="C17" s="197" t="s">
        <v>116</v>
      </c>
      <c r="D17" s="290"/>
      <c r="E17" s="195" t="s">
        <v>13</v>
      </c>
      <c r="F17" s="279"/>
      <c r="G17" s="282">
        <f>F17*D17</f>
        <v>0</v>
      </c>
    </row>
    <row r="18" spans="1:11" x14ac:dyDescent="0.2">
      <c r="A18" s="192"/>
      <c r="B18" s="198" t="s">
        <v>12</v>
      </c>
      <c r="C18" s="197" t="s">
        <v>117</v>
      </c>
      <c r="D18" s="290"/>
      <c r="E18" s="195" t="s">
        <v>13</v>
      </c>
      <c r="F18" s="279"/>
      <c r="G18" s="282">
        <f>D18*F18</f>
        <v>0</v>
      </c>
    </row>
    <row r="19" spans="1:11" x14ac:dyDescent="0.2">
      <c r="A19" s="192"/>
      <c r="B19" s="198" t="s">
        <v>14</v>
      </c>
      <c r="C19" s="197" t="s">
        <v>118</v>
      </c>
      <c r="D19" s="290"/>
      <c r="E19" s="195" t="s">
        <v>18</v>
      </c>
      <c r="F19" s="279"/>
      <c r="G19" s="282">
        <f t="shared" ref="G19:G21" si="1">D19*F19</f>
        <v>0</v>
      </c>
    </row>
    <row r="20" spans="1:11" x14ac:dyDescent="0.2">
      <c r="A20" s="192"/>
      <c r="B20" s="198" t="s">
        <v>15</v>
      </c>
      <c r="C20" s="197" t="s">
        <v>107</v>
      </c>
      <c r="D20" s="290"/>
      <c r="E20" s="214" t="s">
        <v>6</v>
      </c>
      <c r="F20" s="279"/>
      <c r="G20" s="282">
        <f t="shared" si="1"/>
        <v>0</v>
      </c>
    </row>
    <row r="21" spans="1:11" x14ac:dyDescent="0.2">
      <c r="A21" s="192"/>
      <c r="B21" s="200" t="s">
        <v>19</v>
      </c>
      <c r="C21" s="197" t="s">
        <v>139</v>
      </c>
      <c r="D21" s="290"/>
      <c r="E21" s="195" t="s">
        <v>18</v>
      </c>
      <c r="F21" s="284">
        <v>100</v>
      </c>
      <c r="G21" s="282">
        <f t="shared" si="1"/>
        <v>0</v>
      </c>
    </row>
    <row r="22" spans="1:11" x14ac:dyDescent="0.2">
      <c r="A22" s="192"/>
      <c r="B22" s="200" t="s">
        <v>20</v>
      </c>
      <c r="C22" s="256" t="s">
        <v>138</v>
      </c>
      <c r="D22" s="291"/>
      <c r="E22" s="195" t="s">
        <v>18</v>
      </c>
      <c r="F22" s="285"/>
      <c r="G22" s="286">
        <f t="shared" ref="G22" si="2">F22</f>
        <v>0</v>
      </c>
    </row>
    <row r="23" spans="1:11" ht="15" x14ac:dyDescent="0.25">
      <c r="A23" s="192"/>
      <c r="B23" s="201" t="s">
        <v>119</v>
      </c>
      <c r="C23" s="194"/>
      <c r="D23" s="194"/>
      <c r="E23" s="202"/>
      <c r="F23" s="258"/>
      <c r="G23" s="272">
        <f>SUM(G12:G22)</f>
        <v>0</v>
      </c>
    </row>
    <row r="24" spans="1:11" ht="15" x14ac:dyDescent="0.25">
      <c r="A24" s="192"/>
      <c r="B24" s="203" t="s">
        <v>120</v>
      </c>
      <c r="C24" s="204"/>
      <c r="D24" s="204"/>
      <c r="E24" s="295">
        <v>0.15</v>
      </c>
      <c r="F24" s="259"/>
      <c r="G24" s="257">
        <f>G23*E24</f>
        <v>0</v>
      </c>
      <c r="K24" s="278">
        <f>G21+E24*G21</f>
        <v>0</v>
      </c>
    </row>
    <row r="25" spans="1:11" ht="15" x14ac:dyDescent="0.25">
      <c r="A25" s="205"/>
      <c r="B25" s="206" t="s">
        <v>121</v>
      </c>
      <c r="C25" s="207"/>
      <c r="D25" s="207"/>
      <c r="E25" s="207"/>
      <c r="F25" s="260"/>
      <c r="G25" s="266">
        <f>SUM(G23:G24)</f>
        <v>0</v>
      </c>
    </row>
    <row r="26" spans="1:11" x14ac:dyDescent="0.2">
      <c r="A26" s="192"/>
      <c r="B26" s="246"/>
      <c r="C26" s="246"/>
      <c r="D26" s="246"/>
      <c r="E26" s="246"/>
      <c r="F26" s="246"/>
      <c r="G26" s="249"/>
    </row>
    <row r="27" spans="1:11" x14ac:dyDescent="0.2">
      <c r="A27" s="209">
        <v>2</v>
      </c>
      <c r="B27" s="210" t="s">
        <v>16</v>
      </c>
      <c r="C27" s="207"/>
      <c r="D27" s="211" t="s">
        <v>1</v>
      </c>
      <c r="E27" s="211" t="s">
        <v>2</v>
      </c>
      <c r="F27" s="212" t="s">
        <v>3</v>
      </c>
      <c r="G27" s="250" t="s">
        <v>4</v>
      </c>
    </row>
    <row r="28" spans="1:11" ht="15" x14ac:dyDescent="0.25">
      <c r="A28" s="213"/>
      <c r="B28" s="200" t="s">
        <v>5</v>
      </c>
      <c r="C28" s="246" t="s">
        <v>32</v>
      </c>
      <c r="D28" s="292"/>
      <c r="E28" s="214" t="s">
        <v>17</v>
      </c>
      <c r="F28" s="294"/>
      <c r="G28" s="269">
        <f>D28*F28</f>
        <v>0</v>
      </c>
    </row>
    <row r="29" spans="1:11" ht="15" x14ac:dyDescent="0.25">
      <c r="A29" s="213"/>
      <c r="B29" s="198" t="s">
        <v>7</v>
      </c>
      <c r="C29" s="197" t="s">
        <v>33</v>
      </c>
      <c r="D29" s="290"/>
      <c r="E29" s="195" t="s">
        <v>17</v>
      </c>
      <c r="F29" s="294"/>
      <c r="G29" s="270">
        <f t="shared" ref="G29:G32" si="3">D29*F29</f>
        <v>0</v>
      </c>
    </row>
    <row r="30" spans="1:11" ht="15" x14ac:dyDescent="0.25">
      <c r="A30" s="213"/>
      <c r="B30" s="198" t="s">
        <v>8</v>
      </c>
      <c r="C30" s="261" t="s">
        <v>34</v>
      </c>
      <c r="D30" s="290"/>
      <c r="E30" s="195" t="s">
        <v>17</v>
      </c>
      <c r="F30" s="294"/>
      <c r="G30" s="270">
        <f t="shared" si="3"/>
        <v>0</v>
      </c>
    </row>
    <row r="31" spans="1:11" ht="15" x14ac:dyDescent="0.25">
      <c r="A31" s="213"/>
      <c r="B31" s="198" t="s">
        <v>9</v>
      </c>
      <c r="C31" s="261" t="s">
        <v>35</v>
      </c>
      <c r="D31" s="290"/>
      <c r="E31" s="195" t="s">
        <v>17</v>
      </c>
      <c r="F31" s="294"/>
      <c r="G31" s="270">
        <f t="shared" si="3"/>
        <v>0</v>
      </c>
    </row>
    <row r="32" spans="1:11" ht="15" x14ac:dyDescent="0.25">
      <c r="A32" s="213"/>
      <c r="B32" s="215" t="s">
        <v>10</v>
      </c>
      <c r="C32" s="204" t="s">
        <v>122</v>
      </c>
      <c r="D32" s="293"/>
      <c r="E32" s="199" t="s">
        <v>18</v>
      </c>
      <c r="F32" s="294"/>
      <c r="G32" s="271">
        <f t="shared" si="3"/>
        <v>0</v>
      </c>
    </row>
    <row r="33" spans="1:11" ht="15" x14ac:dyDescent="0.25">
      <c r="A33" s="213"/>
      <c r="B33" s="201" t="s">
        <v>36</v>
      </c>
      <c r="C33" s="194"/>
      <c r="D33" s="194"/>
      <c r="E33" s="202"/>
      <c r="F33" s="258"/>
      <c r="G33" s="257">
        <f>SUM(G28:G32)</f>
        <v>0</v>
      </c>
      <c r="K33" s="278">
        <f>0.1*G33</f>
        <v>0</v>
      </c>
    </row>
    <row r="34" spans="1:11" ht="15" x14ac:dyDescent="0.25">
      <c r="A34" s="213"/>
      <c r="B34" s="203" t="s">
        <v>120</v>
      </c>
      <c r="C34" s="204"/>
      <c r="D34" s="204"/>
      <c r="E34" s="295">
        <v>0.15</v>
      </c>
      <c r="F34" s="259"/>
      <c r="G34" s="257">
        <f>G33*E34</f>
        <v>0</v>
      </c>
      <c r="K34" s="278">
        <f>E34*K33</f>
        <v>0</v>
      </c>
    </row>
    <row r="35" spans="1:11" ht="15" x14ac:dyDescent="0.25">
      <c r="A35" s="216"/>
      <c r="B35" s="206" t="s">
        <v>123</v>
      </c>
      <c r="C35" s="207"/>
      <c r="D35" s="207"/>
      <c r="E35" s="207"/>
      <c r="F35" s="259"/>
      <c r="G35" s="257">
        <f>SUM(G33:G34)</f>
        <v>0</v>
      </c>
    </row>
    <row r="36" spans="1:11" x14ac:dyDescent="0.2">
      <c r="A36" s="217"/>
      <c r="B36" s="246"/>
      <c r="C36" s="246"/>
      <c r="D36" s="246"/>
      <c r="E36" s="246"/>
      <c r="F36" s="246"/>
      <c r="G36" s="208"/>
    </row>
    <row r="37" spans="1:11" x14ac:dyDescent="0.2">
      <c r="A37" s="218">
        <v>3</v>
      </c>
      <c r="B37" s="210" t="s">
        <v>21</v>
      </c>
      <c r="C37" s="207"/>
      <c r="D37" s="207"/>
      <c r="E37" s="207"/>
      <c r="F37" s="207"/>
      <c r="G37" s="219"/>
    </row>
    <row r="38" spans="1:11" ht="15" x14ac:dyDescent="0.25">
      <c r="A38" s="217"/>
      <c r="B38" s="201" t="s">
        <v>37</v>
      </c>
      <c r="C38" s="194"/>
      <c r="D38" s="194"/>
      <c r="E38" s="295">
        <v>0.08</v>
      </c>
      <c r="F38" s="194"/>
      <c r="G38" s="263">
        <f>E38*G$23</f>
        <v>0</v>
      </c>
      <c r="K38" s="278">
        <f>E38*G21</f>
        <v>0</v>
      </c>
    </row>
    <row r="39" spans="1:11" ht="15" x14ac:dyDescent="0.25">
      <c r="A39" s="217"/>
      <c r="B39" s="203" t="s">
        <v>120</v>
      </c>
      <c r="C39" s="204"/>
      <c r="D39" s="204"/>
      <c r="E39" s="296">
        <v>0.15</v>
      </c>
      <c r="F39" s="256"/>
      <c r="G39" s="264">
        <f>G38*E39</f>
        <v>0</v>
      </c>
      <c r="K39" s="278">
        <f>E39*K38</f>
        <v>0</v>
      </c>
    </row>
    <row r="40" spans="1:11" ht="15" x14ac:dyDescent="0.25">
      <c r="A40" s="221"/>
      <c r="B40" s="206" t="s">
        <v>124</v>
      </c>
      <c r="C40" s="207"/>
      <c r="D40" s="207"/>
      <c r="E40" s="207"/>
      <c r="F40" s="207"/>
      <c r="G40" s="266">
        <f>SUM(G38:G39)</f>
        <v>0</v>
      </c>
    </row>
    <row r="41" spans="1:11" x14ac:dyDescent="0.2">
      <c r="A41" s="221"/>
      <c r="B41" s="207"/>
      <c r="C41" s="207"/>
      <c r="D41" s="207"/>
      <c r="E41" s="207"/>
      <c r="F41" s="207"/>
      <c r="G41" s="219"/>
    </row>
    <row r="42" spans="1:11" x14ac:dyDescent="0.2">
      <c r="A42" s="218">
        <v>4</v>
      </c>
      <c r="B42" s="222" t="s">
        <v>22</v>
      </c>
      <c r="C42" s="207"/>
      <c r="D42" s="207"/>
      <c r="E42" s="207"/>
      <c r="F42" s="207"/>
      <c r="G42" s="219"/>
    </row>
    <row r="43" spans="1:11" ht="15" x14ac:dyDescent="0.25">
      <c r="A43" s="217"/>
      <c r="B43" s="201" t="s">
        <v>37</v>
      </c>
      <c r="C43" s="194"/>
      <c r="D43" s="194"/>
      <c r="E43" s="295">
        <v>7.4999999999999997E-2</v>
      </c>
      <c r="F43" s="194"/>
      <c r="G43" s="263">
        <f>E43*G$23</f>
        <v>0</v>
      </c>
      <c r="K43" s="278">
        <f>E43*G21</f>
        <v>0</v>
      </c>
    </row>
    <row r="44" spans="1:11" ht="15" x14ac:dyDescent="0.25">
      <c r="A44" s="217"/>
      <c r="B44" s="203" t="s">
        <v>120</v>
      </c>
      <c r="C44" s="204"/>
      <c r="D44" s="204"/>
      <c r="E44" s="295">
        <v>0.15</v>
      </c>
      <c r="F44" s="220"/>
      <c r="G44" s="264">
        <f>G43*E44</f>
        <v>0</v>
      </c>
      <c r="K44" s="278">
        <f>E44*K43</f>
        <v>0</v>
      </c>
    </row>
    <row r="45" spans="1:11" ht="15" x14ac:dyDescent="0.25">
      <c r="A45" s="221"/>
      <c r="B45" s="206" t="s">
        <v>125</v>
      </c>
      <c r="C45" s="207"/>
      <c r="D45" s="207"/>
      <c r="E45" s="207"/>
      <c r="F45" s="207"/>
      <c r="G45" s="266">
        <f>SUM(G43:G44)</f>
        <v>0</v>
      </c>
    </row>
    <row r="46" spans="1:11" x14ac:dyDescent="0.2">
      <c r="A46" s="217"/>
      <c r="B46" s="246"/>
      <c r="C46" s="246"/>
      <c r="D46" s="246"/>
      <c r="E46" s="246"/>
      <c r="F46" s="246"/>
      <c r="G46" s="208"/>
    </row>
    <row r="47" spans="1:11" x14ac:dyDescent="0.2">
      <c r="A47" s="218">
        <v>5</v>
      </c>
      <c r="B47" s="222" t="s">
        <v>23</v>
      </c>
      <c r="C47" s="207"/>
      <c r="D47" s="207"/>
      <c r="E47" s="207"/>
      <c r="F47" s="207"/>
      <c r="G47" s="219"/>
    </row>
    <row r="48" spans="1:11" ht="15" x14ac:dyDescent="0.25">
      <c r="A48" s="217"/>
      <c r="B48" s="201" t="s">
        <v>37</v>
      </c>
      <c r="C48" s="194"/>
      <c r="D48" s="194"/>
      <c r="E48" s="295">
        <v>0.05</v>
      </c>
      <c r="F48" s="194"/>
      <c r="G48" s="263">
        <f>E48*G$23</f>
        <v>0</v>
      </c>
      <c r="K48" s="278">
        <f>E48*G21</f>
        <v>0</v>
      </c>
    </row>
    <row r="49" spans="1:11" ht="15" x14ac:dyDescent="0.25">
      <c r="A49" s="217"/>
      <c r="B49" s="203" t="s">
        <v>120</v>
      </c>
      <c r="C49" s="204"/>
      <c r="D49" s="204"/>
      <c r="E49" s="295">
        <v>0.15</v>
      </c>
      <c r="F49" s="220"/>
      <c r="G49" s="264">
        <f>G48*E49</f>
        <v>0</v>
      </c>
      <c r="K49" s="278">
        <f>E49*K48</f>
        <v>0</v>
      </c>
    </row>
    <row r="50" spans="1:11" ht="15" x14ac:dyDescent="0.25">
      <c r="A50" s="221"/>
      <c r="B50" s="206" t="s">
        <v>126</v>
      </c>
      <c r="C50" s="207"/>
      <c r="D50" s="207"/>
      <c r="E50" s="207"/>
      <c r="F50" s="207"/>
      <c r="G50" s="266">
        <f>SUM(G48:G49)</f>
        <v>0</v>
      </c>
    </row>
    <row r="51" spans="1:11" x14ac:dyDescent="0.2">
      <c r="A51" s="217"/>
      <c r="B51" s="246"/>
      <c r="C51" s="246"/>
      <c r="D51" s="246"/>
      <c r="E51" s="246"/>
      <c r="F51" s="246"/>
      <c r="G51" s="208"/>
    </row>
    <row r="52" spans="1:11" x14ac:dyDescent="0.2">
      <c r="A52" s="218">
        <v>6</v>
      </c>
      <c r="B52" s="222" t="s">
        <v>127</v>
      </c>
      <c r="C52" s="207"/>
      <c r="D52" s="207"/>
      <c r="E52" s="207"/>
      <c r="F52" s="207"/>
      <c r="G52" s="219"/>
    </row>
    <row r="53" spans="1:11" ht="15" x14ac:dyDescent="0.25">
      <c r="A53" s="223"/>
      <c r="B53" s="201" t="s">
        <v>37</v>
      </c>
      <c r="C53" s="194"/>
      <c r="D53" s="194"/>
      <c r="E53" s="295">
        <v>0.08</v>
      </c>
      <c r="F53" s="194"/>
      <c r="G53" s="263">
        <f>E53*G$23</f>
        <v>0</v>
      </c>
      <c r="K53" s="278">
        <f>E53*G21</f>
        <v>0</v>
      </c>
    </row>
    <row r="54" spans="1:11" ht="15" x14ac:dyDescent="0.25">
      <c r="A54" s="223"/>
      <c r="B54" s="203" t="s">
        <v>120</v>
      </c>
      <c r="C54" s="204"/>
      <c r="D54" s="204"/>
      <c r="E54" s="296">
        <v>0.15</v>
      </c>
      <c r="F54" s="256"/>
      <c r="G54" s="264">
        <f>G53*E54</f>
        <v>0</v>
      </c>
      <c r="K54" s="278">
        <f>E54*K53</f>
        <v>0</v>
      </c>
    </row>
    <row r="55" spans="1:11" ht="15" x14ac:dyDescent="0.25">
      <c r="A55" s="224"/>
      <c r="B55" s="206" t="s">
        <v>128</v>
      </c>
      <c r="C55" s="207"/>
      <c r="D55" s="207"/>
      <c r="E55" s="207"/>
      <c r="F55" s="207"/>
      <c r="G55" s="266">
        <f>SUM(G53:G54)</f>
        <v>0</v>
      </c>
    </row>
    <row r="56" spans="1:11" x14ac:dyDescent="0.2">
      <c r="A56" s="223"/>
      <c r="B56" s="246"/>
      <c r="C56" s="246"/>
      <c r="D56" s="246"/>
      <c r="E56" s="246"/>
      <c r="F56" s="246"/>
      <c r="G56" s="254"/>
    </row>
    <row r="57" spans="1:11" ht="15" customHeight="1" x14ac:dyDescent="0.2">
      <c r="A57" s="225">
        <v>7</v>
      </c>
      <c r="B57" s="210" t="s">
        <v>141</v>
      </c>
      <c r="C57" s="207"/>
      <c r="D57" s="207"/>
      <c r="E57" s="207"/>
      <c r="F57" s="207"/>
      <c r="G57" s="255"/>
    </row>
    <row r="58" spans="1:11" ht="15" x14ac:dyDescent="0.25">
      <c r="A58" s="217"/>
      <c r="B58" s="201" t="s">
        <v>37</v>
      </c>
      <c r="C58" s="194"/>
      <c r="D58" s="194"/>
      <c r="E58" s="295">
        <v>7.4999999999999997E-2</v>
      </c>
      <c r="F58" s="194"/>
      <c r="G58" s="263">
        <f>E58*G$23</f>
        <v>0</v>
      </c>
      <c r="K58" s="278">
        <f>E58*G21</f>
        <v>0</v>
      </c>
    </row>
    <row r="59" spans="1:11" ht="15" x14ac:dyDescent="0.25">
      <c r="A59" s="217"/>
      <c r="B59" s="203" t="s">
        <v>120</v>
      </c>
      <c r="C59" s="204"/>
      <c r="D59" s="204"/>
      <c r="E59" s="295">
        <v>0.15</v>
      </c>
      <c r="F59" s="220"/>
      <c r="G59" s="264">
        <f>G58*E59</f>
        <v>0</v>
      </c>
      <c r="K59" s="278">
        <f>E59*K58</f>
        <v>0</v>
      </c>
    </row>
    <row r="60" spans="1:11" ht="15.75" thickBot="1" x14ac:dyDescent="0.3">
      <c r="A60" s="184"/>
      <c r="B60" s="226" t="s">
        <v>131</v>
      </c>
      <c r="C60" s="227"/>
      <c r="D60" s="227"/>
      <c r="E60" s="227"/>
      <c r="F60" s="227"/>
      <c r="G60" s="265">
        <f>SUM(G58:G59)</f>
        <v>0</v>
      </c>
    </row>
    <row r="61" spans="1:11" x14ac:dyDescent="0.2">
      <c r="A61" s="182"/>
      <c r="B61" s="183"/>
      <c r="C61" s="183"/>
      <c r="D61" s="183"/>
      <c r="E61" s="183"/>
      <c r="F61" s="183"/>
      <c r="G61" s="262"/>
    </row>
    <row r="62" spans="1:11" ht="15" x14ac:dyDescent="0.25">
      <c r="A62" s="228" t="s">
        <v>24</v>
      </c>
      <c r="B62" s="246"/>
      <c r="C62" s="246"/>
      <c r="D62" s="246"/>
      <c r="E62" s="246"/>
      <c r="F62" s="246"/>
      <c r="G62" s="243">
        <f>G60+G55+G50+G45+G40+G35+G25</f>
        <v>0</v>
      </c>
    </row>
    <row r="63" spans="1:11" ht="15" thickBot="1" x14ac:dyDescent="0.25">
      <c r="A63" s="228"/>
      <c r="B63" s="246"/>
      <c r="C63" s="246"/>
      <c r="D63" s="246"/>
      <c r="E63" s="246"/>
      <c r="F63" s="246"/>
      <c r="G63" s="244"/>
    </row>
    <row r="64" spans="1:11" ht="6" customHeight="1" x14ac:dyDescent="0.2">
      <c r="A64" s="229"/>
      <c r="B64" s="183"/>
      <c r="C64" s="183"/>
      <c r="D64" s="183"/>
      <c r="E64" s="183"/>
      <c r="F64" s="183"/>
      <c r="G64" s="251"/>
    </row>
    <row r="65" spans="1:7" ht="15" x14ac:dyDescent="0.25">
      <c r="A65" s="228"/>
      <c r="B65" s="246"/>
      <c r="C65" s="246" t="s">
        <v>25</v>
      </c>
      <c r="D65" s="267">
        <f>G9</f>
        <v>0</v>
      </c>
      <c r="E65" s="246" t="s">
        <v>6</v>
      </c>
      <c r="F65" s="246" t="s">
        <v>26</v>
      </c>
      <c r="G65" s="275" t="e">
        <f>G62/D65</f>
        <v>#DIV/0!</v>
      </c>
    </row>
    <row r="66" spans="1:7" ht="7.5" customHeight="1" x14ac:dyDescent="0.25">
      <c r="A66" s="228"/>
      <c r="B66" s="246"/>
      <c r="C66" s="246"/>
      <c r="D66" s="246"/>
      <c r="E66" s="246"/>
      <c r="F66" s="246"/>
      <c r="G66" s="252"/>
    </row>
    <row r="67" spans="1:7" ht="15" x14ac:dyDescent="0.25">
      <c r="A67" s="228"/>
      <c r="B67" s="246"/>
      <c r="C67" s="246" t="s">
        <v>142</v>
      </c>
      <c r="D67" s="276">
        <f>K24+K33+K34+K38+K39+K43+K44+K48+K49+K53+K54+K58+K59</f>
        <v>0</v>
      </c>
      <c r="E67" s="253"/>
      <c r="F67" s="246" t="s">
        <v>140</v>
      </c>
      <c r="G67" s="268" t="e">
        <f>D67/G62</f>
        <v>#DIV/0!</v>
      </c>
    </row>
    <row r="68" spans="1:7" ht="6" customHeight="1" thickBot="1" x14ac:dyDescent="0.25">
      <c r="A68" s="184"/>
      <c r="B68" s="185"/>
      <c r="C68" s="185"/>
      <c r="D68" s="185"/>
      <c r="E68" s="185"/>
      <c r="F68" s="185"/>
      <c r="G68" s="244"/>
    </row>
    <row r="69" spans="1:7" x14ac:dyDescent="0.2">
      <c r="A69" s="217"/>
      <c r="B69" s="246" t="s">
        <v>27</v>
      </c>
      <c r="C69" s="246" t="s">
        <v>130</v>
      </c>
      <c r="D69" s="246"/>
      <c r="E69" s="297">
        <v>0.13500000000000001</v>
      </c>
      <c r="F69" s="246"/>
      <c r="G69" s="208"/>
    </row>
    <row r="70" spans="1:7" x14ac:dyDescent="0.2">
      <c r="A70" s="217"/>
      <c r="B70" s="246"/>
      <c r="C70" s="246" t="s">
        <v>28</v>
      </c>
      <c r="D70" s="246"/>
      <c r="E70" s="246"/>
      <c r="F70" s="246"/>
      <c r="G70" s="208"/>
    </row>
    <row r="71" spans="1:7" x14ac:dyDescent="0.2">
      <c r="A71" s="217"/>
      <c r="B71" s="246"/>
      <c r="C71" s="246" t="s">
        <v>29</v>
      </c>
      <c r="D71" s="246"/>
      <c r="E71" s="246"/>
      <c r="F71" s="246"/>
      <c r="G71" s="208"/>
    </row>
    <row r="72" spans="1:7" x14ac:dyDescent="0.2">
      <c r="A72" s="217"/>
      <c r="B72" s="246"/>
      <c r="C72" s="246" t="s">
        <v>30</v>
      </c>
      <c r="D72" s="246"/>
      <c r="E72" s="246"/>
      <c r="F72" s="246"/>
      <c r="G72" s="208"/>
    </row>
    <row r="73" spans="1:7" ht="15" thickBot="1" x14ac:dyDescent="0.25">
      <c r="A73" s="184"/>
      <c r="B73" s="185"/>
      <c r="C73" s="185" t="s">
        <v>129</v>
      </c>
      <c r="D73" s="185"/>
      <c r="E73" s="185"/>
      <c r="F73" s="185"/>
      <c r="G73" s="230"/>
    </row>
  </sheetData>
  <pageMargins left="0.70866141732283472" right="0.70866141732283472" top="0.74803149606299213" bottom="0.74803149606299213" header="0.31496062992125984" footer="0.31496062992125984"/>
  <pageSetup paperSize="9" scale="73" orientation="portrait" r:id="rId1"/>
  <ignoredErrors>
    <ignoredError sqref="G65 G67" evalError="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77615-CC8C-4D53-A97B-EA1F715A629E}">
  <dimension ref="A1:AF98"/>
  <sheetViews>
    <sheetView zoomScale="80" zoomScaleNormal="80" workbookViewId="0"/>
  </sheetViews>
  <sheetFormatPr defaultColWidth="9.140625" defaultRowHeight="14.25" outlineLevelCol="1" x14ac:dyDescent="0.2"/>
  <cols>
    <col min="1" max="1" width="23.140625" style="9" customWidth="1"/>
    <col min="2" max="2" width="6" style="9" customWidth="1"/>
    <col min="3" max="3" width="13.28515625" style="9" customWidth="1"/>
    <col min="4" max="4" width="14.85546875" style="9" customWidth="1"/>
    <col min="5" max="5" width="14.85546875" style="9" hidden="1" customWidth="1" outlineLevel="1"/>
    <col min="6" max="6" width="13" style="9" customWidth="1" collapsed="1"/>
    <col min="7" max="7" width="9.42578125" style="9" customWidth="1"/>
    <col min="8" max="8" width="10.28515625" style="9" customWidth="1"/>
    <col min="9" max="9" width="10.140625" style="9" customWidth="1"/>
    <col min="10" max="10" width="12" style="9" customWidth="1"/>
    <col min="11" max="11" width="12.28515625" style="9" customWidth="1"/>
    <col min="12" max="12" width="4.28515625" style="9" customWidth="1"/>
    <col min="13" max="13" width="9.140625" style="9"/>
    <col min="14" max="14" width="0" style="9" hidden="1" customWidth="1"/>
    <col min="15" max="15" width="12.42578125" style="9" hidden="1" customWidth="1"/>
    <col min="16" max="16" width="15" style="9" hidden="1" customWidth="1"/>
    <col min="17" max="17" width="10.140625" style="9" hidden="1" customWidth="1"/>
    <col min="18" max="18" width="14.28515625" style="9" hidden="1" customWidth="1"/>
    <col min="19" max="21" width="0" style="9" hidden="1" customWidth="1"/>
    <col min="22" max="22" width="13.5703125" style="9" hidden="1" customWidth="1"/>
    <col min="23" max="24" width="0" style="9" hidden="1" customWidth="1"/>
    <col min="25" max="25" width="12.28515625" style="9" customWidth="1"/>
    <col min="26" max="26" width="14" style="9" customWidth="1"/>
    <col min="27" max="27" width="31.42578125" style="9" customWidth="1"/>
    <col min="28" max="28" width="14.28515625" style="9" hidden="1" customWidth="1"/>
    <col min="29" max="30" width="15.7109375" style="9" hidden="1" customWidth="1"/>
    <col min="31" max="31" width="14.140625" style="9" hidden="1" customWidth="1"/>
    <col min="32" max="32" width="12.42578125" style="9" hidden="1" customWidth="1"/>
    <col min="33" max="34" width="0" style="9" hidden="1" customWidth="1"/>
    <col min="35" max="35" width="9.140625" style="9"/>
    <col min="36" max="36" width="12.7109375" style="9" customWidth="1"/>
    <col min="37" max="37" width="10.5703125" style="9" customWidth="1"/>
    <col min="38" max="16384" width="9.140625" style="9"/>
  </cols>
  <sheetData>
    <row r="1" spans="1:12" ht="3.75" customHeight="1" x14ac:dyDescent="0.2">
      <c r="A1" s="5"/>
      <c r="B1" s="6"/>
      <c r="C1" s="6"/>
      <c r="D1" s="6"/>
      <c r="E1" s="6"/>
      <c r="F1" s="7"/>
      <c r="G1" s="6"/>
      <c r="H1" s="6"/>
      <c r="I1" s="7"/>
      <c r="J1" s="6"/>
      <c r="K1" s="6"/>
      <c r="L1" s="8"/>
    </row>
    <row r="2" spans="1:12" s="11" customFormat="1" ht="20.25" customHeight="1" x14ac:dyDescent="0.25">
      <c r="A2" s="10" t="s">
        <v>38</v>
      </c>
      <c r="B2" s="325"/>
      <c r="C2" s="325"/>
      <c r="F2" s="12"/>
      <c r="G2" s="13" t="s">
        <v>39</v>
      </c>
      <c r="H2" s="315"/>
      <c r="I2" s="316"/>
      <c r="J2" s="14"/>
      <c r="L2" s="15"/>
    </row>
    <row r="3" spans="1:12" ht="8.25" customHeight="1" x14ac:dyDescent="0.2">
      <c r="A3" s="16"/>
      <c r="F3" s="17"/>
      <c r="I3" s="17"/>
      <c r="L3" s="18"/>
    </row>
    <row r="4" spans="1:12" ht="37.5" customHeight="1" x14ac:dyDescent="0.2">
      <c r="A4" s="19" t="s">
        <v>40</v>
      </c>
      <c r="B4" s="321"/>
      <c r="C4" s="321"/>
      <c r="D4" s="321"/>
      <c r="E4" s="321"/>
      <c r="F4" s="322"/>
      <c r="G4" s="20" t="s">
        <v>41</v>
      </c>
      <c r="H4" s="317"/>
      <c r="I4" s="318"/>
      <c r="J4" s="21"/>
      <c r="L4" s="18"/>
    </row>
    <row r="5" spans="1:12" ht="17.25" customHeight="1" x14ac:dyDescent="0.2">
      <c r="A5" s="22"/>
      <c r="F5" s="17"/>
      <c r="I5" s="17"/>
      <c r="L5" s="18"/>
    </row>
    <row r="6" spans="1:12" s="11" customFormat="1" ht="24.75" customHeight="1" thickBot="1" x14ac:dyDescent="0.3">
      <c r="A6" s="23" t="s">
        <v>42</v>
      </c>
      <c r="B6" s="319"/>
      <c r="C6" s="323"/>
      <c r="D6" s="323"/>
      <c r="E6" s="323"/>
      <c r="F6" s="324"/>
      <c r="G6" s="24"/>
      <c r="H6" s="319" t="s">
        <v>43</v>
      </c>
      <c r="I6" s="320"/>
      <c r="J6" s="25"/>
      <c r="K6" s="337"/>
      <c r="L6" s="338"/>
    </row>
    <row r="7" spans="1:12" s="11" customFormat="1" ht="15" thickBot="1" x14ac:dyDescent="0.3">
      <c r="A7" s="328" t="s">
        <v>44</v>
      </c>
      <c r="B7" s="328"/>
      <c r="C7" s="328"/>
      <c r="D7" s="328"/>
      <c r="E7" s="328"/>
      <c r="F7" s="328"/>
      <c r="G7" s="328"/>
      <c r="H7" s="328"/>
      <c r="I7" s="328"/>
      <c r="J7" s="328"/>
      <c r="K7" s="328"/>
      <c r="L7" s="328"/>
    </row>
    <row r="8" spans="1:12" s="181" customFormat="1" ht="51.75" thickBot="1" x14ac:dyDescent="0.3">
      <c r="A8" s="26" t="s">
        <v>45</v>
      </c>
      <c r="B8" s="27"/>
      <c r="C8" s="28" t="s">
        <v>46</v>
      </c>
      <c r="D8" s="29"/>
      <c r="F8" s="28" t="s">
        <v>47</v>
      </c>
      <c r="G8" s="29"/>
      <c r="H8" s="28" t="s">
        <v>48</v>
      </c>
      <c r="I8" s="29"/>
      <c r="J8" s="28" t="s">
        <v>49</v>
      </c>
      <c r="K8" s="29"/>
    </row>
    <row r="9" spans="1:12" ht="6.75" customHeight="1" thickBot="1" x14ac:dyDescent="0.25">
      <c r="A9" s="30"/>
      <c r="B9" s="31"/>
      <c r="F9" s="31"/>
    </row>
    <row r="10" spans="1:12" ht="12" customHeight="1" x14ac:dyDescent="0.2">
      <c r="A10" s="326" t="s">
        <v>50</v>
      </c>
      <c r="B10" s="331"/>
      <c r="C10" s="332"/>
      <c r="D10" s="332"/>
      <c r="E10" s="332"/>
      <c r="F10" s="332"/>
      <c r="G10" s="332"/>
      <c r="H10" s="332"/>
      <c r="I10" s="332"/>
      <c r="J10" s="332"/>
      <c r="K10" s="332"/>
      <c r="L10" s="333"/>
    </row>
    <row r="11" spans="1:12" ht="69.75" customHeight="1" thickBot="1" x14ac:dyDescent="0.25">
      <c r="A11" s="327"/>
      <c r="B11" s="334"/>
      <c r="C11" s="335"/>
      <c r="D11" s="335"/>
      <c r="E11" s="335"/>
      <c r="F11" s="335"/>
      <c r="G11" s="335"/>
      <c r="H11" s="335"/>
      <c r="I11" s="335"/>
      <c r="J11" s="335"/>
      <c r="K11" s="335"/>
      <c r="L11" s="336"/>
    </row>
    <row r="12" spans="1:12" ht="8.25" customHeight="1" thickBot="1" x14ac:dyDescent="0.25">
      <c r="A12" s="13"/>
      <c r="B12" s="2"/>
      <c r="C12" s="2"/>
      <c r="D12" s="2"/>
      <c r="E12" s="2"/>
      <c r="F12" s="2"/>
      <c r="G12" s="2"/>
      <c r="H12" s="2"/>
      <c r="I12" s="2"/>
      <c r="J12" s="2"/>
      <c r="K12" s="2"/>
      <c r="L12" s="2"/>
    </row>
    <row r="13" spans="1:12" ht="22.5" customHeight="1" x14ac:dyDescent="0.2">
      <c r="A13" s="32" t="s">
        <v>51</v>
      </c>
      <c r="B13" s="33"/>
      <c r="C13" s="6"/>
      <c r="D13" s="6"/>
      <c r="E13" s="6"/>
      <c r="F13" s="6"/>
      <c r="G13" s="6"/>
      <c r="H13" s="6"/>
      <c r="I13" s="6"/>
      <c r="J13" s="6"/>
      <c r="K13" s="6"/>
      <c r="L13" s="8"/>
    </row>
    <row r="14" spans="1:12" ht="15" x14ac:dyDescent="0.2">
      <c r="A14" s="34" t="s">
        <v>52</v>
      </c>
      <c r="B14" s="2"/>
      <c r="C14" s="35" t="s">
        <v>53</v>
      </c>
      <c r="F14" s="2"/>
      <c r="G14" s="35" t="s">
        <v>54</v>
      </c>
      <c r="I14" s="2"/>
      <c r="J14" s="35" t="s">
        <v>55</v>
      </c>
      <c r="K14" s="2"/>
      <c r="L14" s="3"/>
    </row>
    <row r="15" spans="1:12" ht="15" x14ac:dyDescent="0.2">
      <c r="A15" s="34"/>
      <c r="B15" s="2"/>
      <c r="C15" s="36" t="s">
        <v>56</v>
      </c>
      <c r="F15" s="2"/>
      <c r="G15" s="37"/>
      <c r="H15" s="38"/>
      <c r="I15" s="39"/>
      <c r="J15" s="40"/>
      <c r="K15" s="38"/>
      <c r="L15" s="3"/>
    </row>
    <row r="16" spans="1:12" ht="15" x14ac:dyDescent="0.2">
      <c r="A16" s="34"/>
      <c r="B16" s="2"/>
      <c r="C16" s="36" t="s">
        <v>57</v>
      </c>
      <c r="F16" s="2"/>
      <c r="G16" s="37"/>
      <c r="H16" s="38"/>
      <c r="I16" s="39"/>
      <c r="J16" s="37"/>
      <c r="K16" s="38"/>
      <c r="L16" s="3"/>
    </row>
    <row r="17" spans="1:12" ht="15" x14ac:dyDescent="0.2">
      <c r="A17" s="34"/>
      <c r="B17" s="2"/>
      <c r="C17" s="36" t="s">
        <v>58</v>
      </c>
      <c r="F17" s="2"/>
      <c r="G17" s="40"/>
      <c r="H17" s="38"/>
      <c r="I17" s="39"/>
      <c r="J17" s="40"/>
      <c r="K17" s="38"/>
      <c r="L17" s="3"/>
    </row>
    <row r="18" spans="1:12" ht="15" x14ac:dyDescent="0.2">
      <c r="A18" s="34"/>
      <c r="B18" s="2"/>
      <c r="C18" s="36" t="s">
        <v>59</v>
      </c>
      <c r="F18" s="2"/>
      <c r="G18" s="40"/>
      <c r="H18" s="38"/>
      <c r="I18" s="39"/>
      <c r="J18" s="37"/>
      <c r="K18" s="38"/>
      <c r="L18" s="3"/>
    </row>
    <row r="19" spans="1:12" ht="15" x14ac:dyDescent="0.2">
      <c r="A19" s="34"/>
      <c r="B19" s="41"/>
      <c r="C19" s="42" t="s">
        <v>60</v>
      </c>
      <c r="D19" s="43"/>
      <c r="E19" s="43"/>
      <c r="F19" s="41"/>
      <c r="G19" s="44"/>
      <c r="H19" s="38"/>
      <c r="I19" s="45"/>
      <c r="J19" s="44"/>
      <c r="K19" s="38"/>
      <c r="L19" s="3"/>
    </row>
    <row r="20" spans="1:12" ht="6" customHeight="1" x14ac:dyDescent="0.2">
      <c r="A20" s="34"/>
      <c r="B20" s="2"/>
      <c r="C20" s="2"/>
      <c r="D20" s="46"/>
      <c r="E20" s="46"/>
      <c r="F20" s="2"/>
      <c r="G20" s="2"/>
      <c r="H20" s="2"/>
      <c r="I20" s="2"/>
      <c r="J20" s="2"/>
      <c r="K20" s="2"/>
      <c r="L20" s="3"/>
    </row>
    <row r="21" spans="1:12" ht="15" x14ac:dyDescent="0.2">
      <c r="A21" s="34" t="s">
        <v>61</v>
      </c>
      <c r="B21" s="2"/>
      <c r="C21" s="46" t="s">
        <v>62</v>
      </c>
      <c r="D21" s="46"/>
      <c r="E21" s="46"/>
      <c r="F21" s="329"/>
      <c r="G21" s="330"/>
      <c r="H21" s="330"/>
      <c r="I21" s="330"/>
      <c r="J21" s="330"/>
      <c r="K21" s="330"/>
      <c r="L21" s="47"/>
    </row>
    <row r="22" spans="1:12" ht="15" customHeight="1" x14ac:dyDescent="0.2">
      <c r="A22" s="34"/>
      <c r="B22" s="2"/>
      <c r="C22" s="46" t="s">
        <v>63</v>
      </c>
      <c r="D22" s="46"/>
      <c r="E22" s="46"/>
      <c r="F22" s="329"/>
      <c r="G22" s="330"/>
      <c r="H22" s="330"/>
      <c r="I22" s="330"/>
      <c r="J22" s="330"/>
      <c r="K22" s="330"/>
      <c r="L22" s="47"/>
    </row>
    <row r="23" spans="1:12" ht="3.75" customHeight="1" x14ac:dyDescent="0.2">
      <c r="A23" s="34"/>
      <c r="B23" s="41"/>
      <c r="C23" s="42"/>
      <c r="D23" s="43"/>
      <c r="E23" s="43"/>
      <c r="F23" s="41"/>
      <c r="G23" s="41"/>
      <c r="H23" s="41"/>
      <c r="I23" s="41"/>
      <c r="J23" s="41"/>
      <c r="K23" s="41"/>
      <c r="L23" s="47"/>
    </row>
    <row r="24" spans="1:12" ht="20.25" customHeight="1" x14ac:dyDescent="0.2">
      <c r="A24" s="34" t="s">
        <v>64</v>
      </c>
      <c r="B24" s="175"/>
      <c r="C24" s="48" t="s">
        <v>65</v>
      </c>
      <c r="D24" s="348"/>
      <c r="E24" s="348"/>
      <c r="F24" s="349"/>
      <c r="G24" s="349"/>
      <c r="H24" s="349"/>
      <c r="I24" s="49"/>
      <c r="J24" s="50" t="s">
        <v>66</v>
      </c>
      <c r="K24" s="51"/>
      <c r="L24" s="47"/>
    </row>
    <row r="25" spans="1:12" ht="5.25" customHeight="1" thickBot="1" x14ac:dyDescent="0.25">
      <c r="A25" s="34"/>
      <c r="B25" s="2"/>
      <c r="C25" s="1"/>
      <c r="D25" s="46"/>
      <c r="E25" s="46"/>
      <c r="F25" s="1"/>
      <c r="G25" s="1"/>
      <c r="H25" s="1"/>
      <c r="I25" s="1"/>
      <c r="J25" s="1"/>
      <c r="K25" s="1"/>
      <c r="L25" s="47"/>
    </row>
    <row r="26" spans="1:12" ht="20.25" customHeight="1" x14ac:dyDescent="0.2">
      <c r="A26" s="34" t="s">
        <v>67</v>
      </c>
      <c r="B26" s="2"/>
      <c r="C26" s="46" t="s">
        <v>68</v>
      </c>
      <c r="D26" s="46"/>
      <c r="E26" s="46"/>
      <c r="F26" s="1"/>
      <c r="G26" s="1"/>
      <c r="H26" s="52"/>
      <c r="I26" s="1"/>
      <c r="J26" s="1"/>
      <c r="K26" s="53"/>
      <c r="L26" s="47"/>
    </row>
    <row r="27" spans="1:12" ht="20.25" customHeight="1" x14ac:dyDescent="0.2">
      <c r="A27" s="34"/>
      <c r="B27" s="2"/>
      <c r="C27" s="46" t="s">
        <v>69</v>
      </c>
      <c r="D27" s="46"/>
      <c r="E27" s="46"/>
      <c r="F27" s="1"/>
      <c r="G27" s="1"/>
      <c r="H27" s="1"/>
      <c r="I27" s="1"/>
      <c r="J27" s="1"/>
      <c r="K27" s="54"/>
      <c r="L27" s="47"/>
    </row>
    <row r="28" spans="1:12" ht="20.25" customHeight="1" thickBot="1" x14ac:dyDescent="0.25">
      <c r="A28" s="34"/>
      <c r="B28" s="2"/>
      <c r="C28" s="46" t="s">
        <v>70</v>
      </c>
      <c r="D28" s="46"/>
      <c r="E28" s="46"/>
      <c r="F28" s="1"/>
      <c r="G28" s="1"/>
      <c r="H28" s="1"/>
      <c r="I28" s="1"/>
      <c r="J28" s="1"/>
      <c r="K28" s="55"/>
      <c r="L28" s="47"/>
    </row>
    <row r="29" spans="1:12" ht="5.25" customHeight="1" thickBot="1" x14ac:dyDescent="0.25">
      <c r="A29" s="23"/>
      <c r="B29" s="56"/>
      <c r="C29" s="57"/>
      <c r="D29" s="58"/>
      <c r="E29" s="58"/>
      <c r="F29" s="59"/>
      <c r="G29" s="59"/>
      <c r="H29" s="59"/>
      <c r="I29" s="59"/>
      <c r="J29" s="59"/>
      <c r="K29" s="59"/>
      <c r="L29" s="60"/>
    </row>
    <row r="30" spans="1:12" ht="16.5" customHeight="1" thickBot="1" x14ac:dyDescent="0.3">
      <c r="F30" s="61"/>
      <c r="G30" s="62">
        <f>(H10-K10)</f>
        <v>0</v>
      </c>
    </row>
    <row r="31" spans="1:12" ht="21.75" customHeight="1" x14ac:dyDescent="0.2">
      <c r="A31" s="339" t="s">
        <v>71</v>
      </c>
      <c r="B31" s="368"/>
      <c r="C31" s="376" t="s">
        <v>72</v>
      </c>
      <c r="D31" s="357" t="s">
        <v>73</v>
      </c>
      <c r="E31" s="357" t="s">
        <v>74</v>
      </c>
      <c r="F31" s="373" t="s">
        <v>75</v>
      </c>
      <c r="G31" s="376" t="s">
        <v>76</v>
      </c>
      <c r="H31" s="377"/>
      <c r="I31" s="377"/>
      <c r="J31" s="377"/>
      <c r="K31" s="377"/>
      <c r="L31" s="378"/>
    </row>
    <row r="32" spans="1:12" s="11" customFormat="1" ht="14.25" customHeight="1" x14ac:dyDescent="0.25">
      <c r="A32" s="369"/>
      <c r="B32" s="370"/>
      <c r="C32" s="385"/>
      <c r="D32" s="358"/>
      <c r="E32" s="358"/>
      <c r="F32" s="374"/>
      <c r="G32" s="383" t="s">
        <v>77</v>
      </c>
      <c r="H32" s="358">
        <v>2018</v>
      </c>
      <c r="I32" s="358">
        <v>2019</v>
      </c>
      <c r="J32" s="358">
        <v>2020</v>
      </c>
      <c r="K32" s="379" t="str">
        <f>CONCATENATE("Post ",J32)</f>
        <v>Post 2020</v>
      </c>
      <c r="L32" s="380"/>
    </row>
    <row r="33" spans="1:26" ht="21.75" customHeight="1" thickBot="1" x14ac:dyDescent="0.25">
      <c r="A33" s="371"/>
      <c r="B33" s="372"/>
      <c r="C33" s="384"/>
      <c r="D33" s="359"/>
      <c r="E33" s="359"/>
      <c r="F33" s="375"/>
      <c r="G33" s="384"/>
      <c r="H33" s="360"/>
      <c r="I33" s="360"/>
      <c r="J33" s="360"/>
      <c r="K33" s="381"/>
      <c r="L33" s="382"/>
      <c r="Y33" s="9" t="s">
        <v>78</v>
      </c>
    </row>
    <row r="34" spans="1:26" s="11" customFormat="1" ht="34.5" customHeight="1" thickBot="1" x14ac:dyDescent="0.3">
      <c r="A34" s="366" t="s">
        <v>79</v>
      </c>
      <c r="B34" s="367"/>
      <c r="C34" s="63"/>
      <c r="D34" s="64"/>
      <c r="E34" s="65" t="e">
        <f>IF(D34&gt;=0,D34/C34,"")</f>
        <v>#DIV/0!</v>
      </c>
      <c r="F34" s="66">
        <f>C34+D34</f>
        <v>0</v>
      </c>
      <c r="G34" s="67"/>
      <c r="H34" s="64"/>
      <c r="I34" s="64"/>
      <c r="J34" s="64"/>
      <c r="K34" s="68"/>
      <c r="L34" s="69"/>
      <c r="U34" s="70" t="s">
        <v>80</v>
      </c>
      <c r="V34" s="71" t="s">
        <v>22</v>
      </c>
      <c r="Y34" s="72">
        <f>SUM(G34:L34)</f>
        <v>0</v>
      </c>
      <c r="Z34" s="72"/>
    </row>
    <row r="35" spans="1:26" s="11" customFormat="1" ht="32.25" customHeight="1" thickTop="1" thickBot="1" x14ac:dyDescent="0.3">
      <c r="A35" s="353" t="s">
        <v>81</v>
      </c>
      <c r="B35" s="354"/>
      <c r="C35" s="73"/>
      <c r="D35" s="74"/>
      <c r="E35" s="75" t="e">
        <f t="shared" ref="E35:E40" si="0">IF(D35&gt;=0,D35/C35,"")</f>
        <v>#DIV/0!</v>
      </c>
      <c r="F35" s="76">
        <f t="shared" ref="F35:F40" si="1">C35+D35</f>
        <v>0</v>
      </c>
      <c r="G35" s="77"/>
      <c r="H35" s="78"/>
      <c r="I35" s="78"/>
      <c r="J35" s="78"/>
      <c r="K35" s="79"/>
      <c r="L35" s="80"/>
      <c r="N35" s="81" t="s">
        <v>82</v>
      </c>
      <c r="O35" s="82"/>
      <c r="P35" s="83"/>
      <c r="U35" s="84" t="s">
        <v>83</v>
      </c>
      <c r="V35" s="85">
        <v>11212</v>
      </c>
      <c r="Y35" s="72">
        <f t="shared" ref="Y35:Y41" si="2">SUM(G35:L35)</f>
        <v>0</v>
      </c>
      <c r="Z35" s="72"/>
    </row>
    <row r="36" spans="1:26" s="11" customFormat="1" ht="30.75" customHeight="1" thickTop="1" thickBot="1" x14ac:dyDescent="0.3">
      <c r="A36" s="353" t="s">
        <v>84</v>
      </c>
      <c r="B36" s="354"/>
      <c r="C36" s="73"/>
      <c r="D36" s="74"/>
      <c r="E36" s="75" t="e">
        <f t="shared" si="0"/>
        <v>#DIV/0!</v>
      </c>
      <c r="F36" s="76">
        <f t="shared" si="1"/>
        <v>0</v>
      </c>
      <c r="G36" s="77"/>
      <c r="H36" s="78"/>
      <c r="I36" s="78"/>
      <c r="J36" s="78"/>
      <c r="K36" s="79"/>
      <c r="L36" s="80"/>
      <c r="N36" s="86" t="s">
        <v>85</v>
      </c>
      <c r="O36" s="87" t="s">
        <v>86</v>
      </c>
      <c r="P36" s="88" t="s">
        <v>87</v>
      </c>
      <c r="Q36" s="30"/>
      <c r="R36" s="89" t="s">
        <v>88</v>
      </c>
      <c r="U36" s="90" t="s">
        <v>89</v>
      </c>
      <c r="V36" s="91">
        <v>4360</v>
      </c>
      <c r="Y36" s="72">
        <f t="shared" si="2"/>
        <v>0</v>
      </c>
      <c r="Z36" s="72"/>
    </row>
    <row r="37" spans="1:26" s="11" customFormat="1" ht="37.5" customHeight="1" thickTop="1" thickBot="1" x14ac:dyDescent="0.3">
      <c r="A37" s="353" t="s">
        <v>90</v>
      </c>
      <c r="B37" s="354"/>
      <c r="C37" s="73"/>
      <c r="D37" s="74"/>
      <c r="E37" s="75" t="e">
        <f t="shared" si="0"/>
        <v>#DIV/0!</v>
      </c>
      <c r="F37" s="76">
        <f t="shared" si="1"/>
        <v>0</v>
      </c>
      <c r="G37" s="77"/>
      <c r="H37" s="78"/>
      <c r="I37" s="78"/>
      <c r="J37" s="78"/>
      <c r="K37" s="79"/>
      <c r="L37" s="80"/>
      <c r="N37" s="90">
        <v>2011</v>
      </c>
      <c r="O37" s="92">
        <v>162205</v>
      </c>
      <c r="P37" s="93">
        <v>109181</v>
      </c>
      <c r="R37" s="94">
        <f>SUM(O37:P37)</f>
        <v>271386</v>
      </c>
      <c r="U37" s="90" t="s">
        <v>91</v>
      </c>
      <c r="V37" s="91">
        <v>6794</v>
      </c>
      <c r="Y37" s="72">
        <f t="shared" si="2"/>
        <v>0</v>
      </c>
      <c r="Z37" s="72"/>
    </row>
    <row r="38" spans="1:26" s="11" customFormat="1" ht="31.5" customHeight="1" thickTop="1" thickBot="1" x14ac:dyDescent="0.3">
      <c r="A38" s="353" t="s">
        <v>92</v>
      </c>
      <c r="B38" s="354"/>
      <c r="C38" s="73"/>
      <c r="D38" s="74"/>
      <c r="E38" s="75" t="e">
        <f t="shared" si="0"/>
        <v>#DIV/0!</v>
      </c>
      <c r="F38" s="76">
        <f t="shared" si="1"/>
        <v>0</v>
      </c>
      <c r="G38" s="77"/>
      <c r="H38" s="78"/>
      <c r="I38" s="78"/>
      <c r="J38" s="78"/>
      <c r="K38" s="79"/>
      <c r="L38" s="80"/>
      <c r="N38" s="90">
        <v>2012</v>
      </c>
      <c r="O38" s="92">
        <v>212723</v>
      </c>
      <c r="P38" s="93">
        <v>193017</v>
      </c>
      <c r="R38" s="95">
        <f>SUM(O38:P38)</f>
        <v>405740</v>
      </c>
      <c r="U38" s="90" t="s">
        <v>93</v>
      </c>
      <c r="V38" s="91">
        <v>3089</v>
      </c>
      <c r="Y38" s="72">
        <f t="shared" si="2"/>
        <v>0</v>
      </c>
      <c r="Z38" s="72"/>
    </row>
    <row r="39" spans="1:26" s="11" customFormat="1" ht="30" customHeight="1" thickTop="1" thickBot="1" x14ac:dyDescent="0.3">
      <c r="A39" s="353" t="s">
        <v>94</v>
      </c>
      <c r="B39" s="354"/>
      <c r="C39" s="73"/>
      <c r="D39" s="74"/>
      <c r="E39" s="75" t="e">
        <f t="shared" si="0"/>
        <v>#DIV/0!</v>
      </c>
      <c r="F39" s="76">
        <f t="shared" si="1"/>
        <v>0</v>
      </c>
      <c r="G39" s="77"/>
      <c r="H39" s="78"/>
      <c r="I39" s="78"/>
      <c r="J39" s="78"/>
      <c r="K39" s="79"/>
      <c r="L39" s="80"/>
      <c r="N39" s="90">
        <v>2013</v>
      </c>
      <c r="O39" s="96">
        <v>42000</v>
      </c>
      <c r="P39" s="93">
        <v>230800</v>
      </c>
      <c r="R39" s="95">
        <f>SUM(O39:P39)</f>
        <v>272800</v>
      </c>
      <c r="U39" s="90" t="s">
        <v>95</v>
      </c>
      <c r="V39" s="91">
        <v>12</v>
      </c>
      <c r="Y39" s="72">
        <f>SUM(G39:L39)</f>
        <v>0</v>
      </c>
      <c r="Z39" s="72"/>
    </row>
    <row r="40" spans="1:26" s="11" customFormat="1" ht="34.5" customHeight="1" thickTop="1" thickBot="1" x14ac:dyDescent="0.3">
      <c r="A40" s="355" t="s">
        <v>82</v>
      </c>
      <c r="B40" s="356"/>
      <c r="C40" s="97"/>
      <c r="D40" s="98"/>
      <c r="E40" s="99" t="e">
        <f t="shared" si="0"/>
        <v>#DIV/0!</v>
      </c>
      <c r="F40" s="100">
        <f t="shared" si="1"/>
        <v>0</v>
      </c>
      <c r="G40" s="101"/>
      <c r="H40" s="102"/>
      <c r="I40" s="102"/>
      <c r="J40" s="102"/>
      <c r="K40" s="103"/>
      <c r="L40" s="104"/>
      <c r="M40" s="105"/>
      <c r="N40" s="106"/>
      <c r="O40" s="107"/>
      <c r="P40" s="108"/>
      <c r="Q40" s="109"/>
      <c r="R40" s="110"/>
      <c r="S40" s="111"/>
      <c r="T40" s="105"/>
      <c r="U40" s="106"/>
      <c r="V40" s="108"/>
      <c r="W40" s="105"/>
      <c r="X40" s="105"/>
      <c r="Y40" s="72">
        <f t="shared" si="2"/>
        <v>0</v>
      </c>
      <c r="Z40" s="72"/>
    </row>
    <row r="41" spans="1:26" s="11" customFormat="1" ht="41.25" customHeight="1" thickBot="1" x14ac:dyDescent="0.3">
      <c r="A41" s="389" t="s">
        <v>96</v>
      </c>
      <c r="B41" s="390"/>
      <c r="C41" s="112">
        <f t="shared" ref="C41:L41" si="3">SUM(C34:C40)</f>
        <v>0</v>
      </c>
      <c r="D41" s="113">
        <f t="shared" si="3"/>
        <v>0</v>
      </c>
      <c r="E41" s="114" t="e">
        <f>+D41/C41</f>
        <v>#DIV/0!</v>
      </c>
      <c r="F41" s="115">
        <f t="shared" si="3"/>
        <v>0</v>
      </c>
      <c r="G41" s="116">
        <f>SUM(G34:G40)</f>
        <v>0</v>
      </c>
      <c r="H41" s="117">
        <f>SUM(H34:H40)</f>
        <v>0</v>
      </c>
      <c r="I41" s="117">
        <f>SUM(I34:I40)</f>
        <v>0</v>
      </c>
      <c r="J41" s="117">
        <f>SUM(J34:J40)</f>
        <v>0</v>
      </c>
      <c r="K41" s="118">
        <f t="shared" si="3"/>
        <v>0</v>
      </c>
      <c r="L41" s="119">
        <f t="shared" si="3"/>
        <v>0</v>
      </c>
      <c r="N41" s="120">
        <v>2015</v>
      </c>
      <c r="O41" s="121">
        <v>42000</v>
      </c>
      <c r="P41" s="122">
        <v>12433</v>
      </c>
      <c r="Q41" s="123"/>
      <c r="R41" s="124">
        <f>SUM(O41:P41)</f>
        <v>54433</v>
      </c>
      <c r="S41" s="13" t="s">
        <v>97</v>
      </c>
      <c r="U41" s="120" t="s">
        <v>98</v>
      </c>
      <c r="V41" s="122">
        <v>8991</v>
      </c>
      <c r="Y41" s="72">
        <f t="shared" si="2"/>
        <v>0</v>
      </c>
      <c r="Z41" s="72"/>
    </row>
    <row r="42" spans="1:26" ht="33.75" customHeight="1" thickBot="1" x14ac:dyDescent="0.25">
      <c r="A42" s="180" t="s">
        <v>99</v>
      </c>
      <c r="B42" s="125"/>
      <c r="C42" s="126"/>
      <c r="D42" s="126"/>
      <c r="E42" s="126"/>
      <c r="F42" s="125"/>
      <c r="G42" s="125"/>
      <c r="H42" s="125"/>
      <c r="I42" s="363">
        <f>+F41*0.05</f>
        <v>0</v>
      </c>
      <c r="J42" s="364"/>
      <c r="K42" s="364"/>
      <c r="L42" s="365"/>
      <c r="N42" s="127" t="s">
        <v>100</v>
      </c>
      <c r="O42" s="128">
        <f>SUM(O37:O41)</f>
        <v>458928</v>
      </c>
      <c r="P42" s="129">
        <f>SUM(P37:P41)</f>
        <v>545431</v>
      </c>
      <c r="Q42" s="11"/>
      <c r="R42" s="130">
        <f>SUM(R37:R41)</f>
        <v>1004359</v>
      </c>
      <c r="S42" s="11"/>
      <c r="T42" s="11"/>
      <c r="U42" s="127" t="s">
        <v>100</v>
      </c>
      <c r="V42" s="131">
        <f>SUM(V35:V41)</f>
        <v>34458</v>
      </c>
    </row>
    <row r="43" spans="1:26" s="11" customFormat="1" ht="34.5" customHeight="1" thickBot="1" x14ac:dyDescent="0.3">
      <c r="A43" s="350" t="s">
        <v>101</v>
      </c>
      <c r="B43" s="351"/>
      <c r="C43" s="352"/>
      <c r="D43" s="361"/>
      <c r="E43" s="361"/>
      <c r="F43" s="347"/>
      <c r="G43" s="347"/>
      <c r="H43" s="347"/>
      <c r="I43" s="386">
        <f>F41+I42</f>
        <v>0</v>
      </c>
      <c r="J43" s="387"/>
      <c r="K43" s="387"/>
      <c r="L43" s="388"/>
    </row>
    <row r="44" spans="1:26" ht="30" customHeight="1" x14ac:dyDescent="0.2"/>
    <row r="45" spans="1:26" ht="24" customHeight="1" x14ac:dyDescent="0.2">
      <c r="A45" s="361"/>
      <c r="B45" s="362"/>
      <c r="C45" s="132"/>
      <c r="D45" s="133"/>
      <c r="E45" s="133"/>
      <c r="F45" s="134"/>
      <c r="G45" s="134"/>
      <c r="H45" s="134"/>
      <c r="I45" s="135"/>
      <c r="J45" s="132"/>
      <c r="K45" s="347"/>
      <c r="L45" s="347"/>
    </row>
    <row r="46" spans="1:26" ht="29.25" customHeight="1" x14ac:dyDescent="0.2">
      <c r="A46" s="362"/>
      <c r="B46" s="362"/>
      <c r="C46" s="135"/>
      <c r="D46" s="134"/>
      <c r="E46" s="134"/>
      <c r="F46" s="134"/>
      <c r="G46" s="134"/>
      <c r="H46" s="134"/>
      <c r="I46" s="132"/>
      <c r="J46" s="132"/>
      <c r="K46" s="347"/>
      <c r="L46" s="347"/>
    </row>
    <row r="47" spans="1:26" ht="10.5" customHeight="1" x14ac:dyDescent="0.2">
      <c r="A47" s="177"/>
      <c r="B47" s="177"/>
      <c r="C47" s="135"/>
      <c r="D47" s="134"/>
      <c r="E47" s="134"/>
      <c r="F47" s="134"/>
      <c r="G47" s="134"/>
      <c r="H47" s="134"/>
      <c r="I47" s="132"/>
      <c r="J47" s="132"/>
      <c r="K47" s="176"/>
      <c r="L47" s="176"/>
    </row>
    <row r="48" spans="1:26" x14ac:dyDescent="0.2">
      <c r="A48" s="177"/>
      <c r="B48" s="177"/>
      <c r="C48" s="135"/>
      <c r="D48" s="134"/>
      <c r="E48" s="134"/>
      <c r="F48" s="134"/>
      <c r="G48" s="134"/>
      <c r="H48" s="134"/>
      <c r="I48" s="132"/>
      <c r="J48" s="132"/>
      <c r="K48" s="176"/>
      <c r="L48" s="176"/>
    </row>
    <row r="49" spans="1:29" ht="10.5" customHeight="1" x14ac:dyDescent="0.2">
      <c r="A49" s="177"/>
      <c r="B49" s="177"/>
      <c r="C49" s="135"/>
      <c r="D49" s="134"/>
      <c r="E49" s="134"/>
      <c r="F49" s="134"/>
      <c r="G49" s="134"/>
      <c r="H49" s="134"/>
      <c r="I49" s="132"/>
      <c r="J49" s="132"/>
      <c r="K49" s="176"/>
      <c r="L49" s="176"/>
    </row>
    <row r="50" spans="1:29" ht="13.5" customHeight="1" x14ac:dyDescent="0.2">
      <c r="A50" s="177"/>
      <c r="B50" s="177"/>
      <c r="C50" s="135"/>
      <c r="D50" s="134"/>
      <c r="E50" s="134"/>
      <c r="G50" s="134"/>
      <c r="H50" s="134"/>
      <c r="I50" s="132"/>
      <c r="J50" s="132"/>
      <c r="K50" s="176"/>
      <c r="L50" s="176"/>
    </row>
    <row r="51" spans="1:29" ht="15.75" customHeight="1" x14ac:dyDescent="0.2">
      <c r="B51" s="136"/>
      <c r="C51" s="136"/>
      <c r="F51" s="137"/>
    </row>
    <row r="52" spans="1:29" ht="3.75" customHeight="1" x14ac:dyDescent="0.2">
      <c r="B52" s="136"/>
      <c r="C52" s="136"/>
    </row>
    <row r="53" spans="1:29" x14ac:dyDescent="0.2">
      <c r="B53" s="136"/>
      <c r="C53" s="136"/>
    </row>
    <row r="54" spans="1:29" ht="30.75" customHeight="1" x14ac:dyDescent="0.25">
      <c r="A54" s="138" t="s">
        <v>40</v>
      </c>
      <c r="B54" s="343">
        <f>B4</f>
        <v>0</v>
      </c>
      <c r="C54" s="344"/>
      <c r="D54" s="344"/>
      <c r="E54" s="344"/>
      <c r="F54" s="344"/>
      <c r="G54" s="344"/>
      <c r="H54" s="344"/>
      <c r="I54" s="344"/>
      <c r="J54" s="139" t="s">
        <v>41</v>
      </c>
      <c r="K54" s="345">
        <f>H4</f>
        <v>0</v>
      </c>
      <c r="L54" s="346"/>
      <c r="Q54" s="140"/>
    </row>
    <row r="55" spans="1:29" x14ac:dyDescent="0.2">
      <c r="B55" s="136"/>
      <c r="C55" s="136"/>
    </row>
    <row r="56" spans="1:29" ht="15" thickBot="1" x14ac:dyDescent="0.25"/>
    <row r="57" spans="1:29" ht="22.5" customHeight="1" x14ac:dyDescent="0.2">
      <c r="A57" s="339" t="s">
        <v>102</v>
      </c>
      <c r="B57" s="6"/>
      <c r="C57" s="6"/>
      <c r="D57" s="6"/>
      <c r="E57" s="6"/>
      <c r="F57" s="6"/>
      <c r="G57" s="6"/>
      <c r="H57" s="6"/>
      <c r="I57" s="6"/>
      <c r="J57" s="6"/>
      <c r="K57" s="6"/>
      <c r="L57" s="8"/>
      <c r="Q57" s="140"/>
    </row>
    <row r="58" spans="1:29" ht="51" customHeight="1" x14ac:dyDescent="0.2">
      <c r="A58" s="340"/>
      <c r="C58" s="141" t="s">
        <v>103</v>
      </c>
      <c r="D58" s="142"/>
      <c r="E58" s="142"/>
      <c r="F58" s="142"/>
      <c r="G58" s="143" t="s">
        <v>104</v>
      </c>
      <c r="H58" s="142"/>
      <c r="I58" s="142"/>
      <c r="J58" s="144"/>
      <c r="K58" s="341" t="s">
        <v>105</v>
      </c>
      <c r="L58" s="342"/>
      <c r="AA58" s="145"/>
      <c r="AB58" s="146"/>
      <c r="AC58" s="147"/>
    </row>
    <row r="59" spans="1:29" ht="29.25" customHeight="1" x14ac:dyDescent="0.25">
      <c r="A59" s="22"/>
      <c r="C59" s="148">
        <v>1</v>
      </c>
      <c r="D59" s="178"/>
      <c r="E59" s="179"/>
      <c r="F59" s="149"/>
      <c r="G59" s="149"/>
      <c r="H59" s="149"/>
      <c r="I59" s="149"/>
      <c r="J59" s="150"/>
      <c r="K59" s="306"/>
      <c r="L59" s="307"/>
      <c r="AA59" s="151"/>
      <c r="AB59" s="146"/>
      <c r="AC59" s="152"/>
    </row>
    <row r="60" spans="1:29" ht="29.25" customHeight="1" x14ac:dyDescent="0.25">
      <c r="A60" s="22" t="s">
        <v>106</v>
      </c>
      <c r="C60" s="148">
        <v>2</v>
      </c>
      <c r="D60" s="178"/>
      <c r="E60" s="179"/>
      <c r="F60" s="149"/>
      <c r="G60" s="149"/>
      <c r="H60" s="149"/>
      <c r="I60" s="149"/>
      <c r="J60" s="150"/>
      <c r="K60" s="306"/>
      <c r="L60" s="307"/>
      <c r="AA60" s="151"/>
      <c r="AB60" s="146"/>
      <c r="AC60" s="152"/>
    </row>
    <row r="61" spans="1:29" ht="29.25" customHeight="1" x14ac:dyDescent="0.25">
      <c r="A61" s="22"/>
      <c r="C61" s="148">
        <v>3</v>
      </c>
      <c r="D61" s="178"/>
      <c r="E61" s="179"/>
      <c r="F61" s="149"/>
      <c r="G61" s="149"/>
      <c r="H61" s="149"/>
      <c r="I61" s="149"/>
      <c r="J61" s="150"/>
      <c r="K61" s="306"/>
      <c r="L61" s="307"/>
      <c r="AA61" s="151"/>
      <c r="AB61" s="146"/>
      <c r="AC61" s="152"/>
    </row>
    <row r="62" spans="1:29" ht="29.25" customHeight="1" x14ac:dyDescent="0.25">
      <c r="A62" s="22"/>
      <c r="C62" s="148">
        <v>4</v>
      </c>
      <c r="D62" s="178"/>
      <c r="E62" s="179"/>
      <c r="F62" s="149"/>
      <c r="G62" s="149"/>
      <c r="H62" s="149"/>
      <c r="I62" s="149"/>
      <c r="J62" s="150"/>
      <c r="K62" s="306"/>
      <c r="L62" s="307"/>
      <c r="AA62" s="151"/>
      <c r="AB62" s="146"/>
      <c r="AC62" s="152"/>
    </row>
    <row r="63" spans="1:29" ht="29.25" customHeight="1" x14ac:dyDescent="0.25">
      <c r="A63" s="22"/>
      <c r="B63" s="153"/>
      <c r="C63" s="148">
        <v>5</v>
      </c>
      <c r="D63" s="178"/>
      <c r="E63" s="179"/>
      <c r="F63" s="149"/>
      <c r="G63" s="149"/>
      <c r="H63" s="149"/>
      <c r="I63" s="149"/>
      <c r="J63" s="150"/>
      <c r="K63" s="306"/>
      <c r="L63" s="307"/>
      <c r="AA63" s="151"/>
      <c r="AB63" s="146"/>
      <c r="AC63" s="152"/>
    </row>
    <row r="64" spans="1:29" ht="22.5" customHeight="1" x14ac:dyDescent="0.25">
      <c r="A64" s="22"/>
      <c r="C64" s="148">
        <v>6</v>
      </c>
      <c r="D64" s="178"/>
      <c r="E64" s="179"/>
      <c r="F64" s="149"/>
      <c r="G64" s="149"/>
      <c r="H64" s="149"/>
      <c r="I64" s="149"/>
      <c r="J64" s="150"/>
      <c r="K64" s="306"/>
      <c r="L64" s="307"/>
      <c r="AA64" s="151"/>
      <c r="AB64" s="146"/>
      <c r="AC64" s="152"/>
    </row>
    <row r="65" spans="1:29" ht="22.5" customHeight="1" x14ac:dyDescent="0.25">
      <c r="A65" s="22"/>
      <c r="C65" s="148">
        <v>7</v>
      </c>
      <c r="D65" s="178"/>
      <c r="E65" s="179"/>
      <c r="F65" s="149"/>
      <c r="G65" s="149"/>
      <c r="H65" s="149"/>
      <c r="I65" s="149"/>
      <c r="J65" s="150"/>
      <c r="K65" s="306"/>
      <c r="L65" s="307"/>
      <c r="AA65" s="151"/>
      <c r="AB65" s="146"/>
      <c r="AC65" s="152"/>
    </row>
    <row r="66" spans="1:29" s="30" customFormat="1" ht="22.5" customHeight="1" x14ac:dyDescent="0.25">
      <c r="A66" s="154"/>
      <c r="C66" s="148">
        <v>8</v>
      </c>
      <c r="D66" s="308"/>
      <c r="E66" s="309"/>
      <c r="F66" s="310"/>
      <c r="G66" s="310"/>
      <c r="H66" s="310"/>
      <c r="I66" s="310"/>
      <c r="J66" s="311"/>
      <c r="K66" s="306"/>
      <c r="L66" s="307"/>
      <c r="AA66" s="151"/>
      <c r="AB66" s="146"/>
      <c r="AC66" s="152"/>
    </row>
    <row r="67" spans="1:29" s="30" customFormat="1" ht="22.5" customHeight="1" x14ac:dyDescent="0.25">
      <c r="A67" s="154"/>
      <c r="C67" s="148">
        <v>9</v>
      </c>
      <c r="D67" s="178"/>
      <c r="E67" s="179"/>
      <c r="F67" s="149"/>
      <c r="G67" s="149"/>
      <c r="H67" s="149"/>
      <c r="I67" s="149"/>
      <c r="J67" s="150"/>
      <c r="K67" s="312"/>
      <c r="L67" s="307"/>
      <c r="AA67" s="151"/>
      <c r="AB67" s="146"/>
      <c r="AC67" s="152"/>
    </row>
    <row r="68" spans="1:29" s="30" customFormat="1" ht="22.5" customHeight="1" thickBot="1" x14ac:dyDescent="0.3">
      <c r="A68" s="154"/>
      <c r="C68" s="148">
        <v>10</v>
      </c>
      <c r="D68" s="155"/>
      <c r="E68" s="156"/>
      <c r="F68" s="157"/>
      <c r="G68" s="157"/>
      <c r="H68" s="157"/>
      <c r="I68" s="157"/>
      <c r="J68" s="158"/>
      <c r="K68" s="313"/>
      <c r="L68" s="314"/>
      <c r="AA68" s="151"/>
      <c r="AB68" s="146"/>
      <c r="AC68" s="152"/>
    </row>
    <row r="69" spans="1:29" s="30" customFormat="1" ht="22.5" customHeight="1" thickTop="1" x14ac:dyDescent="0.25">
      <c r="A69" s="154"/>
      <c r="C69" s="148">
        <v>11</v>
      </c>
      <c r="D69" s="159"/>
      <c r="E69" s="160"/>
      <c r="F69" s="160"/>
      <c r="G69" s="160"/>
      <c r="H69" s="160"/>
      <c r="I69" s="160"/>
      <c r="J69" s="161"/>
      <c r="K69" s="304">
        <f>SUM(K59:K68)</f>
        <v>0</v>
      </c>
      <c r="L69" s="305"/>
      <c r="AA69" s="151"/>
      <c r="AB69" s="146"/>
      <c r="AC69" s="152"/>
    </row>
    <row r="70" spans="1:29" s="30" customFormat="1" ht="22.5" customHeight="1" thickBot="1" x14ac:dyDescent="0.3">
      <c r="A70" s="154"/>
      <c r="C70" s="162">
        <v>12</v>
      </c>
      <c r="D70" s="163"/>
      <c r="E70" s="163"/>
      <c r="F70" s="164"/>
      <c r="G70" s="164"/>
      <c r="H70" s="164"/>
      <c r="I70" s="164"/>
      <c r="J70" s="164"/>
      <c r="K70" s="165"/>
      <c r="L70" s="166"/>
      <c r="AA70" s="151"/>
      <c r="AB70" s="146"/>
      <c r="AC70" s="152"/>
    </row>
    <row r="71" spans="1:29" ht="28.5" customHeight="1" thickTop="1" thickBot="1" x14ac:dyDescent="0.3">
      <c r="A71" s="167"/>
      <c r="B71" s="168"/>
      <c r="C71" s="169" t="s">
        <v>100</v>
      </c>
      <c r="D71" s="168"/>
      <c r="E71" s="168"/>
      <c r="F71" s="168"/>
      <c r="G71" s="168"/>
      <c r="H71" s="168"/>
      <c r="I71" s="168"/>
      <c r="J71" s="168"/>
      <c r="K71" s="170"/>
      <c r="L71" s="171"/>
      <c r="AA71" s="151"/>
      <c r="AB71" s="4"/>
      <c r="AC71" s="172"/>
    </row>
    <row r="72" spans="1:29" ht="23.25" customHeight="1" x14ac:dyDescent="0.2"/>
    <row r="73" spans="1:29" ht="6.75" customHeight="1" x14ac:dyDescent="0.2">
      <c r="A73" s="173"/>
      <c r="B73" s="173"/>
      <c r="C73" s="173"/>
      <c r="D73" s="173"/>
      <c r="E73" s="173"/>
      <c r="F73" s="173"/>
      <c r="G73" s="173"/>
      <c r="H73" s="173"/>
      <c r="I73" s="173"/>
      <c r="J73" s="173"/>
      <c r="K73" s="173"/>
      <c r="L73" s="173"/>
    </row>
    <row r="74" spans="1:29" ht="22.5" customHeight="1" x14ac:dyDescent="0.2"/>
    <row r="75" spans="1:29" ht="22.5" customHeight="1" x14ac:dyDescent="0.2"/>
    <row r="76" spans="1:29" ht="22.5" customHeight="1" x14ac:dyDescent="0.2"/>
    <row r="77" spans="1:29" ht="22.5" customHeight="1" x14ac:dyDescent="0.2"/>
    <row r="78" spans="1:29" ht="22.5" customHeight="1" x14ac:dyDescent="0.2"/>
    <row r="98" spans="6:6" ht="15" x14ac:dyDescent="0.25">
      <c r="F98" s="174"/>
    </row>
  </sheetData>
  <mergeCells count="54">
    <mergeCell ref="K59:L59"/>
    <mergeCell ref="A45:B46"/>
    <mergeCell ref="I42:L42"/>
    <mergeCell ref="A34:B34"/>
    <mergeCell ref="A31:B33"/>
    <mergeCell ref="F31:F33"/>
    <mergeCell ref="G31:L31"/>
    <mergeCell ref="K32:L33"/>
    <mergeCell ref="I32:I33"/>
    <mergeCell ref="J32:J33"/>
    <mergeCell ref="G32:G33"/>
    <mergeCell ref="C31:C33"/>
    <mergeCell ref="I43:L43"/>
    <mergeCell ref="A37:B37"/>
    <mergeCell ref="A41:B41"/>
    <mergeCell ref="D43:H43"/>
    <mergeCell ref="K6:L6"/>
    <mergeCell ref="A57:A58"/>
    <mergeCell ref="K58:L58"/>
    <mergeCell ref="B54:I54"/>
    <mergeCell ref="K54:L54"/>
    <mergeCell ref="K45:L46"/>
    <mergeCell ref="D24:H24"/>
    <mergeCell ref="A43:C43"/>
    <mergeCell ref="A36:B36"/>
    <mergeCell ref="A35:B35"/>
    <mergeCell ref="A40:B40"/>
    <mergeCell ref="A39:B39"/>
    <mergeCell ref="A38:B38"/>
    <mergeCell ref="D31:D33"/>
    <mergeCell ref="H32:H33"/>
    <mergeCell ref="E31:E33"/>
    <mergeCell ref="A10:A11"/>
    <mergeCell ref="A7:L7"/>
    <mergeCell ref="F21:K21"/>
    <mergeCell ref="F22:K22"/>
    <mergeCell ref="B10:L11"/>
    <mergeCell ref="H2:I2"/>
    <mergeCell ref="H4:I4"/>
    <mergeCell ref="H6:I6"/>
    <mergeCell ref="B4:F4"/>
    <mergeCell ref="B6:F6"/>
    <mergeCell ref="B2:C2"/>
    <mergeCell ref="K60:L60"/>
    <mergeCell ref="K61:L61"/>
    <mergeCell ref="K62:L62"/>
    <mergeCell ref="K63:L63"/>
    <mergeCell ref="K68:L68"/>
    <mergeCell ref="K69:L69"/>
    <mergeCell ref="K64:L64"/>
    <mergeCell ref="K65:L65"/>
    <mergeCell ref="D66:J66"/>
    <mergeCell ref="K66:L66"/>
    <mergeCell ref="K67:L67"/>
  </mergeCells>
  <dataValidations count="2">
    <dataValidation type="date" errorStyle="information" showInputMessage="1" showErrorMessage="1" errorTitle="DATE FORMAT" error="WRONG DATE FORMAT" promptTitle="Date Format" prompt="ENTER DATE AS DD/MM/YYYY" sqref="IT8 SP8 ACL8 AMH8 AWD8 BFZ8 BPV8 BZR8 CJN8 CTJ8 DDF8 DNB8 DWX8 EGT8 EQP8 FAL8 FKH8 FUD8 GDZ8 GNV8 GXR8 HHN8 HRJ8 IBF8 ILB8 IUX8 JET8 JOP8 JYL8 KIH8 KSD8 LBZ8 LLV8 LVR8 MFN8 MPJ8 MZF8 NJB8 NSX8 OCT8 OMP8 OWL8 PGH8 PQD8 PZZ8 QJV8 QTR8 RDN8 RNJ8 RXF8 SHB8 SQX8 TAT8 TKP8 TUL8 UEH8 UOD8 UXZ8 VHV8 VRR8 WBN8 WLJ8 WVF8 IT65544 SP65544 ACL65544 AMH65544 AWD65544 BFZ65544 BPV65544 BZR65544 CJN65544 CTJ65544 DDF65544 DNB65544 DWX65544 EGT65544 EQP65544 FAL65544 FKH65544 FUD65544 GDZ65544 GNV65544 GXR65544 HHN65544 HRJ65544 IBF65544 ILB65544 IUX65544 JET65544 JOP65544 JYL65544 KIH65544 KSD65544 LBZ65544 LLV65544 LVR65544 MFN65544 MPJ65544 MZF65544 NJB65544 NSX65544 OCT65544 OMP65544 OWL65544 PGH65544 PQD65544 PZZ65544 QJV65544 QTR65544 RDN65544 RNJ65544 RXF65544 SHB65544 SQX65544 TAT65544 TKP65544 TUL65544 UEH65544 UOD65544 UXZ65544 VHV65544 VRR65544 WBN65544 WLJ65544 WVF65544 IT131080 SP131080 ACL131080 AMH131080 AWD131080 BFZ131080 BPV131080 BZR131080 CJN131080 CTJ131080 DDF131080 DNB131080 DWX131080 EGT131080 EQP131080 FAL131080 FKH131080 FUD131080 GDZ131080 GNV131080 GXR131080 HHN131080 HRJ131080 IBF131080 ILB131080 IUX131080 JET131080 JOP131080 JYL131080 KIH131080 KSD131080 LBZ131080 LLV131080 LVR131080 MFN131080 MPJ131080 MZF131080 NJB131080 NSX131080 OCT131080 OMP131080 OWL131080 PGH131080 PQD131080 PZZ131080 QJV131080 QTR131080 RDN131080 RNJ131080 RXF131080 SHB131080 SQX131080 TAT131080 TKP131080 TUL131080 UEH131080 UOD131080 UXZ131080 VHV131080 VRR131080 WBN131080 WLJ131080 WVF131080 IT196616 SP196616 ACL196616 AMH196616 AWD196616 BFZ196616 BPV196616 BZR196616 CJN196616 CTJ196616 DDF196616 DNB196616 DWX196616 EGT196616 EQP196616 FAL196616 FKH196616 FUD196616 GDZ196616 GNV196616 GXR196616 HHN196616 HRJ196616 IBF196616 ILB196616 IUX196616 JET196616 JOP196616 JYL196616 KIH196616 KSD196616 LBZ196616 LLV196616 LVR196616 MFN196616 MPJ196616 MZF196616 NJB196616 NSX196616 OCT196616 OMP196616 OWL196616 PGH196616 PQD196616 PZZ196616 QJV196616 QTR196616 RDN196616 RNJ196616 RXF196616 SHB196616 SQX196616 TAT196616 TKP196616 TUL196616 UEH196616 UOD196616 UXZ196616 VHV196616 VRR196616 WBN196616 WLJ196616 WVF196616 IT262152 SP262152 ACL262152 AMH262152 AWD262152 BFZ262152 BPV262152 BZR262152 CJN262152 CTJ262152 DDF262152 DNB262152 DWX262152 EGT262152 EQP262152 FAL262152 FKH262152 FUD262152 GDZ262152 GNV262152 GXR262152 HHN262152 HRJ262152 IBF262152 ILB262152 IUX262152 JET262152 JOP262152 JYL262152 KIH262152 KSD262152 LBZ262152 LLV262152 LVR262152 MFN262152 MPJ262152 MZF262152 NJB262152 NSX262152 OCT262152 OMP262152 OWL262152 PGH262152 PQD262152 PZZ262152 QJV262152 QTR262152 RDN262152 RNJ262152 RXF262152 SHB262152 SQX262152 TAT262152 TKP262152 TUL262152 UEH262152 UOD262152 UXZ262152 VHV262152 VRR262152 WBN262152 WLJ262152 WVF262152 IT327688 SP327688 ACL327688 AMH327688 AWD327688 BFZ327688 BPV327688 BZR327688 CJN327688 CTJ327688 DDF327688 DNB327688 DWX327688 EGT327688 EQP327688 FAL327688 FKH327688 FUD327688 GDZ327688 GNV327688 GXR327688 HHN327688 HRJ327688 IBF327688 ILB327688 IUX327688 JET327688 JOP327688 JYL327688 KIH327688 KSD327688 LBZ327688 LLV327688 LVR327688 MFN327688 MPJ327688 MZF327688 NJB327688 NSX327688 OCT327688 OMP327688 OWL327688 PGH327688 PQD327688 PZZ327688 QJV327688 QTR327688 RDN327688 RNJ327688 RXF327688 SHB327688 SQX327688 TAT327688 TKP327688 TUL327688 UEH327688 UOD327688 UXZ327688 VHV327688 VRR327688 WBN327688 WLJ327688 WVF327688 IT393224 SP393224 ACL393224 AMH393224 AWD393224 BFZ393224 BPV393224 BZR393224 CJN393224 CTJ393224 DDF393224 DNB393224 DWX393224 EGT393224 EQP393224 FAL393224 FKH393224 FUD393224 GDZ393224 GNV393224 GXR393224 HHN393224 HRJ393224 IBF393224 ILB393224 IUX393224 JET393224 JOP393224 JYL393224 KIH393224 KSD393224 LBZ393224 LLV393224 LVR393224 MFN393224 MPJ393224 MZF393224 NJB393224 NSX393224 OCT393224 OMP393224 OWL393224 PGH393224 PQD393224 PZZ393224 QJV393224 QTR393224 RDN393224 RNJ393224 RXF393224 SHB393224 SQX393224 TAT393224 TKP393224 TUL393224 UEH393224 UOD393224 UXZ393224 VHV393224 VRR393224 WBN393224 WLJ393224 WVF393224 IT458760 SP458760 ACL458760 AMH458760 AWD458760 BFZ458760 BPV458760 BZR458760 CJN458760 CTJ458760 DDF458760 DNB458760 DWX458760 EGT458760 EQP458760 FAL458760 FKH458760 FUD458760 GDZ458760 GNV458760 GXR458760 HHN458760 HRJ458760 IBF458760 ILB458760 IUX458760 JET458760 JOP458760 JYL458760 KIH458760 KSD458760 LBZ458760 LLV458760 LVR458760 MFN458760 MPJ458760 MZF458760 NJB458760 NSX458760 OCT458760 OMP458760 OWL458760 PGH458760 PQD458760 PZZ458760 QJV458760 QTR458760 RDN458760 RNJ458760 RXF458760 SHB458760 SQX458760 TAT458760 TKP458760 TUL458760 UEH458760 UOD458760 UXZ458760 VHV458760 VRR458760 WBN458760 WLJ458760 WVF458760 IT524296 SP524296 ACL524296 AMH524296 AWD524296 BFZ524296 BPV524296 BZR524296 CJN524296 CTJ524296 DDF524296 DNB524296 DWX524296 EGT524296 EQP524296 FAL524296 FKH524296 FUD524296 GDZ524296 GNV524296 GXR524296 HHN524296 HRJ524296 IBF524296 ILB524296 IUX524296 JET524296 JOP524296 JYL524296 KIH524296 KSD524296 LBZ524296 LLV524296 LVR524296 MFN524296 MPJ524296 MZF524296 NJB524296 NSX524296 OCT524296 OMP524296 OWL524296 PGH524296 PQD524296 PZZ524296 QJV524296 QTR524296 RDN524296 RNJ524296 RXF524296 SHB524296 SQX524296 TAT524296 TKP524296 TUL524296 UEH524296 UOD524296 UXZ524296 VHV524296 VRR524296 WBN524296 WLJ524296 WVF524296 IT589832 SP589832 ACL589832 AMH589832 AWD589832 BFZ589832 BPV589832 BZR589832 CJN589832 CTJ589832 DDF589832 DNB589832 DWX589832 EGT589832 EQP589832 FAL589832 FKH589832 FUD589832 GDZ589832 GNV589832 GXR589832 HHN589832 HRJ589832 IBF589832 ILB589832 IUX589832 JET589832 JOP589832 JYL589832 KIH589832 KSD589832 LBZ589832 LLV589832 LVR589832 MFN589832 MPJ589832 MZF589832 NJB589832 NSX589832 OCT589832 OMP589832 OWL589832 PGH589832 PQD589832 PZZ589832 QJV589832 QTR589832 RDN589832 RNJ589832 RXF589832 SHB589832 SQX589832 TAT589832 TKP589832 TUL589832 UEH589832 UOD589832 UXZ589832 VHV589832 VRR589832 WBN589832 WLJ589832 WVF589832 IT655368 SP655368 ACL655368 AMH655368 AWD655368 BFZ655368 BPV655368 BZR655368 CJN655368 CTJ655368 DDF655368 DNB655368 DWX655368 EGT655368 EQP655368 FAL655368 FKH655368 FUD655368 GDZ655368 GNV655368 GXR655368 HHN655368 HRJ655368 IBF655368 ILB655368 IUX655368 JET655368 JOP655368 JYL655368 KIH655368 KSD655368 LBZ655368 LLV655368 LVR655368 MFN655368 MPJ655368 MZF655368 NJB655368 NSX655368 OCT655368 OMP655368 OWL655368 PGH655368 PQD655368 PZZ655368 QJV655368 QTR655368 RDN655368 RNJ655368 RXF655368 SHB655368 SQX655368 TAT655368 TKP655368 TUL655368 UEH655368 UOD655368 UXZ655368 VHV655368 VRR655368 WBN655368 WLJ655368 WVF655368 IT720904 SP720904 ACL720904 AMH720904 AWD720904 BFZ720904 BPV720904 BZR720904 CJN720904 CTJ720904 DDF720904 DNB720904 DWX720904 EGT720904 EQP720904 FAL720904 FKH720904 FUD720904 GDZ720904 GNV720904 GXR720904 HHN720904 HRJ720904 IBF720904 ILB720904 IUX720904 JET720904 JOP720904 JYL720904 KIH720904 KSD720904 LBZ720904 LLV720904 LVR720904 MFN720904 MPJ720904 MZF720904 NJB720904 NSX720904 OCT720904 OMP720904 OWL720904 PGH720904 PQD720904 PZZ720904 QJV720904 QTR720904 RDN720904 RNJ720904 RXF720904 SHB720904 SQX720904 TAT720904 TKP720904 TUL720904 UEH720904 UOD720904 UXZ720904 VHV720904 VRR720904 WBN720904 WLJ720904 WVF720904 IT786440 SP786440 ACL786440 AMH786440 AWD786440 BFZ786440 BPV786440 BZR786440 CJN786440 CTJ786440 DDF786440 DNB786440 DWX786440 EGT786440 EQP786440 FAL786440 FKH786440 FUD786440 GDZ786440 GNV786440 GXR786440 HHN786440 HRJ786440 IBF786440 ILB786440 IUX786440 JET786440 JOP786440 JYL786440 KIH786440 KSD786440 LBZ786440 LLV786440 LVR786440 MFN786440 MPJ786440 MZF786440 NJB786440 NSX786440 OCT786440 OMP786440 OWL786440 PGH786440 PQD786440 PZZ786440 QJV786440 QTR786440 RDN786440 RNJ786440 RXF786440 SHB786440 SQX786440 TAT786440 TKP786440 TUL786440 UEH786440 UOD786440 UXZ786440 VHV786440 VRR786440 WBN786440 WLJ786440 WVF786440 IT851976 SP851976 ACL851976 AMH851976 AWD851976 BFZ851976 BPV851976 BZR851976 CJN851976 CTJ851976 DDF851976 DNB851976 DWX851976 EGT851976 EQP851976 FAL851976 FKH851976 FUD851976 GDZ851976 GNV851976 GXR851976 HHN851976 HRJ851976 IBF851976 ILB851976 IUX851976 JET851976 JOP851976 JYL851976 KIH851976 KSD851976 LBZ851976 LLV851976 LVR851976 MFN851976 MPJ851976 MZF851976 NJB851976 NSX851976 OCT851976 OMP851976 OWL851976 PGH851976 PQD851976 PZZ851976 QJV851976 QTR851976 RDN851976 RNJ851976 RXF851976 SHB851976 SQX851976 TAT851976 TKP851976 TUL851976 UEH851976 UOD851976 UXZ851976 VHV851976 VRR851976 WBN851976 WLJ851976 WVF851976 IT917512 SP917512 ACL917512 AMH917512 AWD917512 BFZ917512 BPV917512 BZR917512 CJN917512 CTJ917512 DDF917512 DNB917512 DWX917512 EGT917512 EQP917512 FAL917512 FKH917512 FUD917512 GDZ917512 GNV917512 GXR917512 HHN917512 HRJ917512 IBF917512 ILB917512 IUX917512 JET917512 JOP917512 JYL917512 KIH917512 KSD917512 LBZ917512 LLV917512 LVR917512 MFN917512 MPJ917512 MZF917512 NJB917512 NSX917512 OCT917512 OMP917512 OWL917512 PGH917512 PQD917512 PZZ917512 QJV917512 QTR917512 RDN917512 RNJ917512 RXF917512 SHB917512 SQX917512 TAT917512 TKP917512 TUL917512 UEH917512 UOD917512 UXZ917512 VHV917512 VRR917512 WBN917512 WLJ917512 WVF917512 IT983048 SP983048 ACL983048 AMH983048 AWD983048 BFZ983048 BPV983048 BZR983048 CJN983048 CTJ983048 DDF983048 DNB983048 DWX983048 EGT983048 EQP983048 FAL983048 FKH983048 FUD983048 GDZ983048 GNV983048 GXR983048 HHN983048 HRJ983048 IBF983048 ILB983048 IUX983048 JET983048 JOP983048 JYL983048 KIH983048 KSD983048 LBZ983048 LLV983048 LVR983048 MFN983048 MPJ983048 MZF983048 NJB983048 NSX983048 OCT983048 OMP983048 OWL983048 PGH983048 PQD983048 PZZ983048 QJV983048 QTR983048 RDN983048 RNJ983048 RXF983048 SHB983048 SQX983048 TAT983048 TKP983048 TUL983048 UEH983048 UOD983048 UXZ983048 VHV983048 VRR983048 WBN983048 WLJ983048 WVF983048" xr:uid="{1E7EC57B-DBC1-41D3-9864-D5ED87C78324}">
      <formula1>1900</formula1>
      <formula2>72957</formula2>
    </dataValidation>
    <dataValidation type="date" errorStyle="information" allowBlank="1" showInputMessage="1" showErrorMessage="1" errorTitle="DATE FORMAT" error="WRONG DATE FORMAT" promptTitle="DATE FORMAT" prompt="ENTER DATE AS DD/MM/YYYY" sqref="IK8 SG8 ACC8 ALY8 AVU8 BFQ8 BPM8 BZI8 CJE8 CTA8 DCW8 DMS8 DWO8 EGK8 EQG8 FAC8 FJY8 FTU8 GDQ8 GNM8 GXI8 HHE8 HRA8 IAW8 IKS8 IUO8 JEK8 JOG8 JYC8 KHY8 KRU8 LBQ8 LLM8 LVI8 MFE8 MPA8 MYW8 NIS8 NSO8 OCK8 OMG8 OWC8 PFY8 PPU8 PZQ8 QJM8 QTI8 RDE8 RNA8 RWW8 SGS8 SQO8 TAK8 TKG8 TUC8 UDY8 UNU8 UXQ8 VHM8 VRI8 WBE8 WLA8 WUW8 IK65544 SG65544 ACC65544 ALY65544 AVU65544 BFQ65544 BPM65544 BZI65544 CJE65544 CTA65544 DCW65544 DMS65544 DWO65544 EGK65544 EQG65544 FAC65544 FJY65544 FTU65544 GDQ65544 GNM65544 GXI65544 HHE65544 HRA65544 IAW65544 IKS65544 IUO65544 JEK65544 JOG65544 JYC65544 KHY65544 KRU65544 LBQ65544 LLM65544 LVI65544 MFE65544 MPA65544 MYW65544 NIS65544 NSO65544 OCK65544 OMG65544 OWC65544 PFY65544 PPU65544 PZQ65544 QJM65544 QTI65544 RDE65544 RNA65544 RWW65544 SGS65544 SQO65544 TAK65544 TKG65544 TUC65544 UDY65544 UNU65544 UXQ65544 VHM65544 VRI65544 WBE65544 WLA65544 WUW65544 IK131080 SG131080 ACC131080 ALY131080 AVU131080 BFQ131080 BPM131080 BZI131080 CJE131080 CTA131080 DCW131080 DMS131080 DWO131080 EGK131080 EQG131080 FAC131080 FJY131080 FTU131080 GDQ131080 GNM131080 GXI131080 HHE131080 HRA131080 IAW131080 IKS131080 IUO131080 JEK131080 JOG131080 JYC131080 KHY131080 KRU131080 LBQ131080 LLM131080 LVI131080 MFE131080 MPA131080 MYW131080 NIS131080 NSO131080 OCK131080 OMG131080 OWC131080 PFY131080 PPU131080 PZQ131080 QJM131080 QTI131080 RDE131080 RNA131080 RWW131080 SGS131080 SQO131080 TAK131080 TKG131080 TUC131080 UDY131080 UNU131080 UXQ131080 VHM131080 VRI131080 WBE131080 WLA131080 WUW131080 IK196616 SG196616 ACC196616 ALY196616 AVU196616 BFQ196616 BPM196616 BZI196616 CJE196616 CTA196616 DCW196616 DMS196616 DWO196616 EGK196616 EQG196616 FAC196616 FJY196616 FTU196616 GDQ196616 GNM196616 GXI196616 HHE196616 HRA196616 IAW196616 IKS196616 IUO196616 JEK196616 JOG196616 JYC196616 KHY196616 KRU196616 LBQ196616 LLM196616 LVI196616 MFE196616 MPA196616 MYW196616 NIS196616 NSO196616 OCK196616 OMG196616 OWC196616 PFY196616 PPU196616 PZQ196616 QJM196616 QTI196616 RDE196616 RNA196616 RWW196616 SGS196616 SQO196616 TAK196616 TKG196616 TUC196616 UDY196616 UNU196616 UXQ196616 VHM196616 VRI196616 WBE196616 WLA196616 WUW196616 IK262152 SG262152 ACC262152 ALY262152 AVU262152 BFQ262152 BPM262152 BZI262152 CJE262152 CTA262152 DCW262152 DMS262152 DWO262152 EGK262152 EQG262152 FAC262152 FJY262152 FTU262152 GDQ262152 GNM262152 GXI262152 HHE262152 HRA262152 IAW262152 IKS262152 IUO262152 JEK262152 JOG262152 JYC262152 KHY262152 KRU262152 LBQ262152 LLM262152 LVI262152 MFE262152 MPA262152 MYW262152 NIS262152 NSO262152 OCK262152 OMG262152 OWC262152 PFY262152 PPU262152 PZQ262152 QJM262152 QTI262152 RDE262152 RNA262152 RWW262152 SGS262152 SQO262152 TAK262152 TKG262152 TUC262152 UDY262152 UNU262152 UXQ262152 VHM262152 VRI262152 WBE262152 WLA262152 WUW262152 IK327688 SG327688 ACC327688 ALY327688 AVU327688 BFQ327688 BPM327688 BZI327688 CJE327688 CTA327688 DCW327688 DMS327688 DWO327688 EGK327688 EQG327688 FAC327688 FJY327688 FTU327688 GDQ327688 GNM327688 GXI327688 HHE327688 HRA327688 IAW327688 IKS327688 IUO327688 JEK327688 JOG327688 JYC327688 KHY327688 KRU327688 LBQ327688 LLM327688 LVI327688 MFE327688 MPA327688 MYW327688 NIS327688 NSO327688 OCK327688 OMG327688 OWC327688 PFY327688 PPU327688 PZQ327688 QJM327688 QTI327688 RDE327688 RNA327688 RWW327688 SGS327688 SQO327688 TAK327688 TKG327688 TUC327688 UDY327688 UNU327688 UXQ327688 VHM327688 VRI327688 WBE327688 WLA327688 WUW327688 IK393224 SG393224 ACC393224 ALY393224 AVU393224 BFQ393224 BPM393224 BZI393224 CJE393224 CTA393224 DCW393224 DMS393224 DWO393224 EGK393224 EQG393224 FAC393224 FJY393224 FTU393224 GDQ393224 GNM393224 GXI393224 HHE393224 HRA393224 IAW393224 IKS393224 IUO393224 JEK393224 JOG393224 JYC393224 KHY393224 KRU393224 LBQ393224 LLM393224 LVI393224 MFE393224 MPA393224 MYW393224 NIS393224 NSO393224 OCK393224 OMG393224 OWC393224 PFY393224 PPU393224 PZQ393224 QJM393224 QTI393224 RDE393224 RNA393224 RWW393224 SGS393224 SQO393224 TAK393224 TKG393224 TUC393224 UDY393224 UNU393224 UXQ393224 VHM393224 VRI393224 WBE393224 WLA393224 WUW393224 IK458760 SG458760 ACC458760 ALY458760 AVU458760 BFQ458760 BPM458760 BZI458760 CJE458760 CTA458760 DCW458760 DMS458760 DWO458760 EGK458760 EQG458760 FAC458760 FJY458760 FTU458760 GDQ458760 GNM458760 GXI458760 HHE458760 HRA458760 IAW458760 IKS458760 IUO458760 JEK458760 JOG458760 JYC458760 KHY458760 KRU458760 LBQ458760 LLM458760 LVI458760 MFE458760 MPA458760 MYW458760 NIS458760 NSO458760 OCK458760 OMG458760 OWC458760 PFY458760 PPU458760 PZQ458760 QJM458760 QTI458760 RDE458760 RNA458760 RWW458760 SGS458760 SQO458760 TAK458760 TKG458760 TUC458760 UDY458760 UNU458760 UXQ458760 VHM458760 VRI458760 WBE458760 WLA458760 WUW458760 IK524296 SG524296 ACC524296 ALY524296 AVU524296 BFQ524296 BPM524296 BZI524296 CJE524296 CTA524296 DCW524296 DMS524296 DWO524296 EGK524296 EQG524296 FAC524296 FJY524296 FTU524296 GDQ524296 GNM524296 GXI524296 HHE524296 HRA524296 IAW524296 IKS524296 IUO524296 JEK524296 JOG524296 JYC524296 KHY524296 KRU524296 LBQ524296 LLM524296 LVI524296 MFE524296 MPA524296 MYW524296 NIS524296 NSO524296 OCK524296 OMG524296 OWC524296 PFY524296 PPU524296 PZQ524296 QJM524296 QTI524296 RDE524296 RNA524296 RWW524296 SGS524296 SQO524296 TAK524296 TKG524296 TUC524296 UDY524296 UNU524296 UXQ524296 VHM524296 VRI524296 WBE524296 WLA524296 WUW524296 IK589832 SG589832 ACC589832 ALY589832 AVU589832 BFQ589832 BPM589832 BZI589832 CJE589832 CTA589832 DCW589832 DMS589832 DWO589832 EGK589832 EQG589832 FAC589832 FJY589832 FTU589832 GDQ589832 GNM589832 GXI589832 HHE589832 HRA589832 IAW589832 IKS589832 IUO589832 JEK589832 JOG589832 JYC589832 KHY589832 KRU589832 LBQ589832 LLM589832 LVI589832 MFE589832 MPA589832 MYW589832 NIS589832 NSO589832 OCK589832 OMG589832 OWC589832 PFY589832 PPU589832 PZQ589832 QJM589832 QTI589832 RDE589832 RNA589832 RWW589832 SGS589832 SQO589832 TAK589832 TKG589832 TUC589832 UDY589832 UNU589832 UXQ589832 VHM589832 VRI589832 WBE589832 WLA589832 WUW589832 IK655368 SG655368 ACC655368 ALY655368 AVU655368 BFQ655368 BPM655368 BZI655368 CJE655368 CTA655368 DCW655368 DMS655368 DWO655368 EGK655368 EQG655368 FAC655368 FJY655368 FTU655368 GDQ655368 GNM655368 GXI655368 HHE655368 HRA655368 IAW655368 IKS655368 IUO655368 JEK655368 JOG655368 JYC655368 KHY655368 KRU655368 LBQ655368 LLM655368 LVI655368 MFE655368 MPA655368 MYW655368 NIS655368 NSO655368 OCK655368 OMG655368 OWC655368 PFY655368 PPU655368 PZQ655368 QJM655368 QTI655368 RDE655368 RNA655368 RWW655368 SGS655368 SQO655368 TAK655368 TKG655368 TUC655368 UDY655368 UNU655368 UXQ655368 VHM655368 VRI655368 WBE655368 WLA655368 WUW655368 IK720904 SG720904 ACC720904 ALY720904 AVU720904 BFQ720904 BPM720904 BZI720904 CJE720904 CTA720904 DCW720904 DMS720904 DWO720904 EGK720904 EQG720904 FAC720904 FJY720904 FTU720904 GDQ720904 GNM720904 GXI720904 HHE720904 HRA720904 IAW720904 IKS720904 IUO720904 JEK720904 JOG720904 JYC720904 KHY720904 KRU720904 LBQ720904 LLM720904 LVI720904 MFE720904 MPA720904 MYW720904 NIS720904 NSO720904 OCK720904 OMG720904 OWC720904 PFY720904 PPU720904 PZQ720904 QJM720904 QTI720904 RDE720904 RNA720904 RWW720904 SGS720904 SQO720904 TAK720904 TKG720904 TUC720904 UDY720904 UNU720904 UXQ720904 VHM720904 VRI720904 WBE720904 WLA720904 WUW720904 IK786440 SG786440 ACC786440 ALY786440 AVU786440 BFQ786440 BPM786440 BZI786440 CJE786440 CTA786440 DCW786440 DMS786440 DWO786440 EGK786440 EQG786440 FAC786440 FJY786440 FTU786440 GDQ786440 GNM786440 GXI786440 HHE786440 HRA786440 IAW786440 IKS786440 IUO786440 JEK786440 JOG786440 JYC786440 KHY786440 KRU786440 LBQ786440 LLM786440 LVI786440 MFE786440 MPA786440 MYW786440 NIS786440 NSO786440 OCK786440 OMG786440 OWC786440 PFY786440 PPU786440 PZQ786440 QJM786440 QTI786440 RDE786440 RNA786440 RWW786440 SGS786440 SQO786440 TAK786440 TKG786440 TUC786440 UDY786440 UNU786440 UXQ786440 VHM786440 VRI786440 WBE786440 WLA786440 WUW786440 IK851976 SG851976 ACC851976 ALY851976 AVU851976 BFQ851976 BPM851976 BZI851976 CJE851976 CTA851976 DCW851976 DMS851976 DWO851976 EGK851976 EQG851976 FAC851976 FJY851976 FTU851976 GDQ851976 GNM851976 GXI851976 HHE851976 HRA851976 IAW851976 IKS851976 IUO851976 JEK851976 JOG851976 JYC851976 KHY851976 KRU851976 LBQ851976 LLM851976 LVI851976 MFE851976 MPA851976 MYW851976 NIS851976 NSO851976 OCK851976 OMG851976 OWC851976 PFY851976 PPU851976 PZQ851976 QJM851976 QTI851976 RDE851976 RNA851976 RWW851976 SGS851976 SQO851976 TAK851976 TKG851976 TUC851976 UDY851976 UNU851976 UXQ851976 VHM851976 VRI851976 WBE851976 WLA851976 WUW851976 IK917512 SG917512 ACC917512 ALY917512 AVU917512 BFQ917512 BPM917512 BZI917512 CJE917512 CTA917512 DCW917512 DMS917512 DWO917512 EGK917512 EQG917512 FAC917512 FJY917512 FTU917512 GDQ917512 GNM917512 GXI917512 HHE917512 HRA917512 IAW917512 IKS917512 IUO917512 JEK917512 JOG917512 JYC917512 KHY917512 KRU917512 LBQ917512 LLM917512 LVI917512 MFE917512 MPA917512 MYW917512 NIS917512 NSO917512 OCK917512 OMG917512 OWC917512 PFY917512 PPU917512 PZQ917512 QJM917512 QTI917512 RDE917512 RNA917512 RWW917512 SGS917512 SQO917512 TAK917512 TKG917512 TUC917512 UDY917512 UNU917512 UXQ917512 VHM917512 VRI917512 WBE917512 WLA917512 WUW917512 IK983048 SG983048 ACC983048 ALY983048 AVU983048 BFQ983048 BPM983048 BZI983048 CJE983048 CTA983048 DCW983048 DMS983048 DWO983048 EGK983048 EQG983048 FAC983048 FJY983048 FTU983048 GDQ983048 GNM983048 GXI983048 HHE983048 HRA983048 IAW983048 IKS983048 IUO983048 JEK983048 JOG983048 JYC983048 KHY983048 KRU983048 LBQ983048 LLM983048 LVI983048 MFE983048 MPA983048 MYW983048 NIS983048 NSO983048 OCK983048 OMG983048 OWC983048 PFY983048 PPU983048 PZQ983048 QJM983048 QTI983048 RDE983048 RNA983048 RWW983048 SGS983048 SQO983048 TAK983048 TKG983048 TUC983048 UDY983048 UNU983048 UXQ983048 VHM983048 VRI983048 WBE983048 WLA983048 WUW983048" xr:uid="{F5B48749-60C2-4648-8509-CE42E0F72DEC}">
      <formula1>1</formula1>
      <formula2>72686</formula2>
    </dataValidation>
  </dataValidations>
  <pageMargins left="0.7" right="0.7" top="0.75" bottom="0.75" header="0.3" footer="0.3"/>
  <pageSetup paperSize="9"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Appendix A1_Lvl 1 Est Summary</vt:lpstr>
      <vt:lpstr>Appendix A6  TC, TSB (Minors)</vt:lpstr>
    </vt:vector>
  </TitlesOfParts>
  <Company>Arup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Ciaran Ward</dc:creator>
  <cp:lastModifiedBy>Wheatcroft Stephen</cp:lastModifiedBy>
  <cp:lastPrinted>2021-03-05T11:35:57Z</cp:lastPrinted>
  <dcterms:created xsi:type="dcterms:W3CDTF">2020-08-10T11:33:42Z</dcterms:created>
  <dcterms:modified xsi:type="dcterms:W3CDTF">2021-03-09T15:35:27Z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2fa3fd3-029b-403d-91b4-1dc930cb0e60_Enabled">
    <vt:lpwstr>true</vt:lpwstr>
  </property>
  <property fmtid="{D5CDD505-2E9C-101B-9397-08002B2CF9AE}" pid="3" name="MSIP_Label_82fa3fd3-029b-403d-91b4-1dc930cb0e60_SetDate">
    <vt:lpwstr>2020-08-10T11:58:47Z</vt:lpwstr>
  </property>
  <property fmtid="{D5CDD505-2E9C-101B-9397-08002B2CF9AE}" pid="4" name="MSIP_Label_82fa3fd3-029b-403d-91b4-1dc930cb0e60_Method">
    <vt:lpwstr>Standard</vt:lpwstr>
  </property>
  <property fmtid="{D5CDD505-2E9C-101B-9397-08002B2CF9AE}" pid="5" name="MSIP_Label_82fa3fd3-029b-403d-91b4-1dc930cb0e60_Name">
    <vt:lpwstr>82fa3fd3-029b-403d-91b4-1dc930cb0e60</vt:lpwstr>
  </property>
  <property fmtid="{D5CDD505-2E9C-101B-9397-08002B2CF9AE}" pid="6" name="MSIP_Label_82fa3fd3-029b-403d-91b4-1dc930cb0e60_SiteId">
    <vt:lpwstr>4ae48b41-0137-4599-8661-fc641fe77bea</vt:lpwstr>
  </property>
  <property fmtid="{D5CDD505-2E9C-101B-9397-08002B2CF9AE}" pid="7" name="MSIP_Label_82fa3fd3-029b-403d-91b4-1dc930cb0e60_ActionId">
    <vt:lpwstr>b2873a5d-54c2-436d-bd78-3e735f4c5967</vt:lpwstr>
  </property>
  <property fmtid="{D5CDD505-2E9C-101B-9397-08002B2CF9AE}" pid="8" name="MSIP_Label_82fa3fd3-029b-403d-91b4-1dc930cb0e60_ContentBits">
    <vt:lpwstr>0</vt:lpwstr>
  </property>
</Properties>
</file>